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5" yWindow="-15" windowWidth="19320" windowHeight="15600" activeTab="4"/>
  </bookViews>
  <sheets>
    <sheet name="Cover" sheetId="8" r:id="rId1"/>
    <sheet name="Board" sheetId="38" r:id="rId2"/>
    <sheet name="Schematic" sheetId="39" r:id="rId3"/>
    <sheet name="BOM (Line Amp)" sheetId="36" r:id="rId4"/>
    <sheet name="BOM (Headphone Amp)" sheetId="41" r:id="rId5"/>
    <sheet name="Notes" sheetId="37" r:id="rId6"/>
    <sheet name="Gain Calculator" sheetId="40" r:id="rId7"/>
  </sheets>
  <definedNames>
    <definedName name="_xlnm.Print_Area" localSheetId="4">'BOM (Headphone Amp)'!$B$5:$H$22</definedName>
    <definedName name="_xlnm.Print_Area" localSheetId="3">'BOM (Line Amp)'!$B$5:$H$22</definedName>
  </definedNames>
  <calcPr calcId="152511"/>
</workbook>
</file>

<file path=xl/calcChain.xml><?xml version="1.0" encoding="utf-8"?>
<calcChain xmlns="http://schemas.openxmlformats.org/spreadsheetml/2006/main">
  <c r="G25" i="41" l="1"/>
  <c r="G24" i="41" l="1"/>
  <c r="G23" i="41"/>
  <c r="G22" i="41" l="1"/>
  <c r="G21" i="41"/>
  <c r="G20" i="41"/>
  <c r="G19" i="41"/>
  <c r="G18" i="41"/>
  <c r="G17" i="41"/>
  <c r="G16" i="41"/>
  <c r="G15" i="41"/>
  <c r="G14" i="41"/>
  <c r="G13" i="41"/>
  <c r="G12" i="41"/>
  <c r="G11" i="41"/>
  <c r="G10" i="41"/>
  <c r="G9" i="41"/>
  <c r="G8" i="41"/>
  <c r="G7" i="41"/>
  <c r="G6" i="41"/>
  <c r="G5" i="41"/>
  <c r="G9" i="36"/>
  <c r="G7" i="36" l="1"/>
  <c r="G8" i="36"/>
  <c r="G10" i="36"/>
  <c r="G11" i="36"/>
  <c r="G14" i="36"/>
  <c r="G13" i="36"/>
  <c r="G16" i="36"/>
  <c r="E5" i="40" l="1"/>
  <c r="G12" i="36" l="1"/>
  <c r="G15" i="36"/>
  <c r="G17" i="36"/>
  <c r="G18" i="36"/>
  <c r="G19" i="36"/>
  <c r="G20" i="36"/>
  <c r="G21" i="36"/>
  <c r="G22" i="36"/>
  <c r="G5" i="36" l="1"/>
  <c r="G6" i="36"/>
</calcChain>
</file>

<file path=xl/sharedStrings.xml><?xml version="1.0" encoding="utf-8"?>
<sst xmlns="http://schemas.openxmlformats.org/spreadsheetml/2006/main" count="275" uniqueCount="127">
  <si>
    <t>Part</t>
  </si>
  <si>
    <t>Qty.</t>
  </si>
  <si>
    <t>100uF/25V</t>
  </si>
  <si>
    <t>Notes</t>
    <phoneticPr fontId="2"/>
  </si>
  <si>
    <t>Value</t>
  </si>
  <si>
    <t>1k</t>
  </si>
  <si>
    <t>47R</t>
  </si>
  <si>
    <t>Nichicon FW</t>
  </si>
  <si>
    <t>Mouser part no.</t>
    <phoneticPr fontId="2"/>
  </si>
  <si>
    <t>Description</t>
    <phoneticPr fontId="2"/>
  </si>
  <si>
    <t>Import Mouser BOM</t>
    <phoneticPr fontId="2"/>
  </si>
  <si>
    <t>598-930C1P47K-F</t>
  </si>
  <si>
    <t>Cornell Dubilier</t>
    <phoneticPr fontId="2"/>
  </si>
  <si>
    <t>512-BD13516S</t>
  </si>
  <si>
    <t>Fairchild Hfe=100</t>
    <phoneticPr fontId="2"/>
  </si>
  <si>
    <t>512-BD13616S</t>
  </si>
  <si>
    <t>R0</t>
  </si>
  <si>
    <t>stereo logarithmic volume control</t>
  </si>
  <si>
    <t>suitable stepped attenuators can be obtained on ebay at very reasonable cost</t>
  </si>
  <si>
    <t>647-UKW1E101MED</t>
  </si>
  <si>
    <t>Kamaya</t>
  </si>
  <si>
    <t>(2 channels)</t>
  </si>
  <si>
    <t>1R</t>
  </si>
  <si>
    <t>0.1uF/100V</t>
  </si>
  <si>
    <t>TO-126 npn  transistor (alternate BD137,BD139)</t>
  </si>
  <si>
    <t>TO-126 pnp  transistor (alternate BD138,BD140)</t>
  </si>
  <si>
    <t>R1</t>
  </si>
  <si>
    <t>R2</t>
  </si>
  <si>
    <t>R3</t>
  </si>
  <si>
    <t>R7,8</t>
  </si>
  <si>
    <t>R9,10</t>
  </si>
  <si>
    <t>R11,12</t>
  </si>
  <si>
    <t>C1</t>
  </si>
  <si>
    <t>1% 0.25W metal film</t>
  </si>
  <si>
    <t>5% 0.25W carbon composition</t>
  </si>
  <si>
    <t>791-RC1/4-470JB</t>
  </si>
  <si>
    <t>TDK Ceramic X7R</t>
  </si>
  <si>
    <t>810-FK28X7R1H104K</t>
  </si>
  <si>
    <t>R15,16</t>
  </si>
  <si>
    <t>R13,14</t>
  </si>
  <si>
    <t>R21</t>
  </si>
  <si>
    <t>BC327</t>
  </si>
  <si>
    <t>BC337</t>
  </si>
  <si>
    <t>512-BC32725BU</t>
  </si>
  <si>
    <t>512-BC33725BU</t>
  </si>
  <si>
    <t>TO-92 pnp transistor (alternate any CBE like BC 328, BC546 thru BC550)</t>
  </si>
  <si>
    <t>TO-92 npn transistor (alternate any CBE like BC 338, BC556 thru BC560)</t>
  </si>
  <si>
    <t>810-FK28C0G2A101J</t>
  </si>
  <si>
    <t>100pF/100V</t>
  </si>
  <si>
    <t>0.47uF/100V</t>
  </si>
  <si>
    <t>TDK Ceramic C0G</t>
  </si>
  <si>
    <t>dB</t>
  </si>
  <si>
    <t>475R</t>
  </si>
  <si>
    <t>Fairchild Hfe=400</t>
  </si>
  <si>
    <t>-</t>
  </si>
  <si>
    <t>headphone impedance</t>
  </si>
  <si>
    <t>ohms</t>
  </si>
  <si>
    <t>headphone sensitivity</t>
  </si>
  <si>
    <t>dB/mW</t>
  </si>
  <si>
    <t>amplifier gain</t>
  </si>
  <si>
    <t>or any audio-quality film capacitor 0.22uF or larger</t>
  </si>
  <si>
    <t>ceramic compensation capacitor</t>
  </si>
  <si>
    <t>ceramic bypass capacitor</t>
  </si>
  <si>
    <t xml:space="preserve"> </t>
  </si>
  <si>
    <t>660-MF1/4DC1R00F</t>
  </si>
  <si>
    <t>660-MF1/4DC1001F</t>
  </si>
  <si>
    <t>660-MF1/4DC4750F</t>
  </si>
  <si>
    <t>KOA Speer</t>
  </si>
  <si>
    <t>10R</t>
  </si>
  <si>
    <t>660-MF1/4DC10R0F</t>
  </si>
  <si>
    <t>20k log pot</t>
  </si>
  <si>
    <t>or Nichicon KW, any 2.5 mm lead spacing</t>
  </si>
  <si>
    <t>Unity Boards</t>
  </si>
  <si>
    <t>R4,5</t>
  </si>
  <si>
    <t>R6</t>
  </si>
  <si>
    <t>10k</t>
  </si>
  <si>
    <t>100k</t>
  </si>
  <si>
    <t>1k trim</t>
  </si>
  <si>
    <t>100R</t>
  </si>
  <si>
    <t>660-MF1/4DC1002F</t>
  </si>
  <si>
    <t>660-MF1/4DC1003F</t>
  </si>
  <si>
    <t>R17-20</t>
  </si>
  <si>
    <t>C2</t>
  </si>
  <si>
    <t>Q1,3,5,7,9,11,13</t>
  </si>
  <si>
    <t>Q2,4,6,8,10,12,14</t>
  </si>
  <si>
    <t>72-T93YA-1K</t>
  </si>
  <si>
    <t>Vishay</t>
  </si>
  <si>
    <t>0.5W multi-turn cermet trimmer</t>
  </si>
  <si>
    <t>1k**</t>
  </si>
  <si>
    <t>10k**</t>
  </si>
  <si>
    <t>** adjust to set voltage gain, see Gain Calculator for details</t>
  </si>
  <si>
    <t>660-MF1/4DC1000F</t>
  </si>
  <si>
    <t>660-MF1/4DC2210F</t>
  </si>
  <si>
    <t>221R</t>
  </si>
  <si>
    <t>Q13H</t>
  </si>
  <si>
    <t>Q14H</t>
  </si>
  <si>
    <t>Q1,3,5,7,9,11</t>
  </si>
  <si>
    <t>Q2,4,6,8,10,12</t>
  </si>
  <si>
    <t>BD136</t>
    <phoneticPr fontId="2"/>
  </si>
  <si>
    <t>BD135</t>
    <phoneticPr fontId="2"/>
  </si>
  <si>
    <t>532-507302B00</t>
  </si>
  <si>
    <t>Aavid Thermalloy</t>
  </si>
  <si>
    <t>heatsinks</t>
  </si>
  <si>
    <t>24 C/W</t>
  </si>
  <si>
    <t>or Aavid 577500B00000G, Aavid 220SA, similar</t>
  </si>
  <si>
    <t>gain</t>
  </si>
  <si>
    <t>100p</t>
  </si>
  <si>
    <t>14 dB</t>
  </si>
  <si>
    <t>681R</t>
  </si>
  <si>
    <t>22k</t>
  </si>
  <si>
    <t>2k2</t>
  </si>
  <si>
    <t>4k75</t>
  </si>
  <si>
    <t>9 dB</t>
  </si>
  <si>
    <t>5 dB</t>
  </si>
  <si>
    <t>2 dB</t>
  </si>
  <si>
    <t>17 dB</t>
  </si>
  <si>
    <t>23 dB</t>
  </si>
  <si>
    <t>26 dB</t>
  </si>
  <si>
    <t>47p</t>
  </si>
  <si>
    <t>1k5</t>
  </si>
  <si>
    <t>11 dB</t>
  </si>
  <si>
    <t>20 dB</t>
  </si>
  <si>
    <t>Component values shown may differ from the BOM value to be used.</t>
  </si>
  <si>
    <t>&lt;- general recommendation for any headphone amplifier based on headphones data above</t>
  </si>
  <si>
    <t>C3-10</t>
  </si>
  <si>
    <t>C11-14</t>
  </si>
  <si>
    <t>&lt;- enter your headphone data here</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</si>
</sst>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Calibri"/>
      <family val="2"/>
      <scheme val="minor"/>
    </font>
    <font>
      <sz val="10"/>
      <name val="Calibri"/>
      <family val="2"/>
      <scheme val="minor"/>
    </font>
    <font>
      <sz val="6"/>
      <name val="Calibri"/>
      <family val="3"/>
      <charset val="128"/>
      <scheme val="minor"/>
    </font>
    <font>
      <b/>
      <sz val="10"/>
      <name val="Calibri"/>
      <family val="2"/>
      <scheme val="minor"/>
    </font>
    <font>
      <sz val="10"/>
      <color theme="6" tint="-0.499984740745262"/>
      <name val="Calibri"/>
      <family val="2"/>
      <scheme val="minor"/>
    </font>
    <font>
      <sz val="11"/>
      <color theme="1"/>
      <name val="Calibri"/>
      <family val="2"/>
      <scheme val="minor"/>
    </font>
    <font>
      <sz val="10"/>
      <color rgb="FFFF0000"/>
      <name val="Calibri"/>
      <family val="2"/>
      <scheme val="minor"/>
    </font>
    <font>
      <b/>
      <sz val="11"/>
      <color theme="1"/>
      <name val="Calibri"/>
      <family val="2"/>
      <scheme val="minor"/>
    </font>
    <font>
      <b/>
      <sz val="11"/>
      <color rgb="FFFF0000"/>
      <name val="Calibri"/>
      <family val="2"/>
      <scheme val="minor"/>
    </font>
    <font>
      <u/>
      <sz val="11"/>
      <color theme="1"/>
      <name val="Calibri"/>
      <family val="2"/>
      <scheme val="minor"/>
    </font>
    <font>
      <sz val="11"/>
      <color theme="0" tint="-0.499984740745262"/>
      <name val="Calibri"/>
      <family val="2"/>
      <scheme val="minor"/>
    </font>
    <font>
      <sz val="1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s>
  <borders count="13">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top/>
      <bottom style="medium">
        <color indexed="64"/>
      </bottom>
      <diagonal/>
    </border>
  </borders>
  <cellStyleXfs count="2">
    <xf numFmtId="0" fontId="0" fillId="0" borderId="0"/>
    <xf numFmtId="0" fontId="5" fillId="0" borderId="0"/>
  </cellStyleXfs>
  <cellXfs count="54">
    <xf numFmtId="0" fontId="0" fillId="0" borderId="0" xfId="0"/>
    <xf numFmtId="0" fontId="3" fillId="0" borderId="0" xfId="0" applyFont="1" applyFill="1" applyAlignment="1">
      <alignment horizontal="center"/>
    </xf>
    <xf numFmtId="0" fontId="3" fillId="0" borderId="0" xfId="0" applyFont="1" applyFill="1" applyAlignment="1">
      <alignment horizontal="left"/>
    </xf>
    <xf numFmtId="0" fontId="1" fillId="0" borderId="0" xfId="0" applyFont="1" applyFill="1"/>
    <xf numFmtId="0" fontId="1" fillId="0" borderId="0" xfId="0" applyFont="1" applyFill="1" applyAlignment="1">
      <alignment horizontal="center"/>
    </xf>
    <xf numFmtId="0" fontId="4" fillId="0" borderId="0" xfId="0" applyFont="1" applyFill="1" applyAlignment="1">
      <alignment horizontal="left" wrapText="1"/>
    </xf>
    <xf numFmtId="0" fontId="1" fillId="0" borderId="0" xfId="0" applyFont="1" applyFill="1" applyAlignment="1">
      <alignment horizontal="left"/>
    </xf>
    <xf numFmtId="11" fontId="1" fillId="0" borderId="0" xfId="0" applyNumberFormat="1" applyFont="1" applyFill="1" applyAlignment="1">
      <alignment horizontal="center"/>
    </xf>
    <xf numFmtId="2" fontId="1" fillId="0" borderId="0" xfId="0" applyNumberFormat="1" applyFont="1" applyFill="1" applyAlignment="1">
      <alignment horizontal="center"/>
    </xf>
    <xf numFmtId="0" fontId="1" fillId="0" borderId="1" xfId="0" applyFont="1" applyFill="1" applyBorder="1" applyAlignment="1">
      <alignment horizontal="center"/>
    </xf>
    <xf numFmtId="0" fontId="1" fillId="0" borderId="7" xfId="0" applyFont="1" applyFill="1" applyBorder="1" applyAlignment="1">
      <alignment horizontal="center"/>
    </xf>
    <xf numFmtId="0" fontId="1" fillId="2" borderId="7" xfId="0" applyFont="1" applyFill="1" applyBorder="1" applyAlignment="1">
      <alignment horizontal="center"/>
    </xf>
    <xf numFmtId="0" fontId="4" fillId="0" borderId="2" xfId="0" applyFont="1" applyFill="1" applyBorder="1" applyAlignment="1">
      <alignment horizontal="left" wrapText="1"/>
    </xf>
    <xf numFmtId="0" fontId="1" fillId="0" borderId="3" xfId="0" applyFont="1" applyFill="1" applyBorder="1" applyAlignment="1">
      <alignment horizontal="center"/>
    </xf>
    <xf numFmtId="0" fontId="1" fillId="0" borderId="0" xfId="0" applyFont="1" applyFill="1" applyBorder="1" applyAlignment="1">
      <alignment horizontal="center"/>
    </xf>
    <xf numFmtId="0" fontId="1" fillId="2" borderId="0" xfId="0" applyFont="1" applyFill="1" applyBorder="1" applyAlignment="1">
      <alignment horizontal="center"/>
    </xf>
    <xf numFmtId="0" fontId="4" fillId="0" borderId="4" xfId="0" applyFont="1" applyFill="1" applyBorder="1" applyAlignment="1">
      <alignment horizontal="left" wrapText="1"/>
    </xf>
    <xf numFmtId="0" fontId="1" fillId="0" borderId="5" xfId="0" applyFont="1" applyFill="1" applyBorder="1" applyAlignment="1">
      <alignment horizontal="center"/>
    </xf>
    <xf numFmtId="0" fontId="1" fillId="0" borderId="8" xfId="0" applyFont="1" applyFill="1" applyBorder="1" applyAlignment="1">
      <alignment horizontal="center"/>
    </xf>
    <xf numFmtId="0" fontId="1" fillId="2" borderId="8" xfId="0" applyFont="1" applyFill="1" applyBorder="1" applyAlignment="1">
      <alignment horizontal="center"/>
    </xf>
    <xf numFmtId="0" fontId="1" fillId="0" borderId="0" xfId="0" applyFont="1" applyFill="1" applyAlignment="1"/>
    <xf numFmtId="0" fontId="1" fillId="0" borderId="0" xfId="0" applyFont="1" applyFill="1" applyBorder="1" applyAlignment="1">
      <alignment horizontal="center" wrapText="1"/>
    </xf>
    <xf numFmtId="0" fontId="0" fillId="0" borderId="0" xfId="0" quotePrefix="1"/>
    <xf numFmtId="0" fontId="6" fillId="0" borderId="3" xfId="0" applyFont="1" applyFill="1" applyBorder="1" applyAlignment="1">
      <alignment horizontal="center"/>
    </xf>
    <xf numFmtId="0" fontId="6" fillId="0" borderId="0" xfId="0" applyFont="1" applyFill="1" applyBorder="1" applyAlignment="1">
      <alignment horizontal="center"/>
    </xf>
    <xf numFmtId="0" fontId="9" fillId="0" borderId="0" xfId="0" applyFont="1" applyAlignment="1">
      <alignment horizontal="center"/>
    </xf>
    <xf numFmtId="0" fontId="0" fillId="0" borderId="0" xfId="0" applyAlignment="1">
      <alignment horizontal="center"/>
    </xf>
    <xf numFmtId="0" fontId="0" fillId="0" borderId="0" xfId="0" quotePrefix="1" applyAlignment="1">
      <alignment horizontal="center"/>
    </xf>
    <xf numFmtId="0" fontId="8" fillId="0" borderId="9" xfId="0" applyFont="1" applyBorder="1" applyAlignment="1">
      <alignment horizontal="center"/>
    </xf>
    <xf numFmtId="0" fontId="8" fillId="0" borderId="10" xfId="0" applyFont="1" applyBorder="1" applyAlignment="1">
      <alignment horizontal="center"/>
    </xf>
    <xf numFmtId="1" fontId="0" fillId="0" borderId="0" xfId="0" applyNumberFormat="1" applyAlignment="1">
      <alignment horizontal="center"/>
    </xf>
    <xf numFmtId="0" fontId="7" fillId="0" borderId="0" xfId="0" applyFont="1" applyAlignment="1">
      <alignment horizontal="right"/>
    </xf>
    <xf numFmtId="1" fontId="7" fillId="0" borderId="0" xfId="0" applyNumberFormat="1" applyFont="1" applyAlignment="1">
      <alignment horizontal="center"/>
    </xf>
    <xf numFmtId="0" fontId="1" fillId="0" borderId="0" xfId="0" applyFont="1" applyFill="1" applyBorder="1"/>
    <xf numFmtId="0" fontId="6" fillId="0" borderId="0" xfId="0" applyFont="1" applyFill="1"/>
    <xf numFmtId="0" fontId="1" fillId="0" borderId="0" xfId="0" applyFont="1" applyFill="1" applyBorder="1" applyAlignment="1">
      <alignment horizontal="left" wrapText="1"/>
    </xf>
    <xf numFmtId="0" fontId="1" fillId="0" borderId="0" xfId="0" applyFont="1" applyFill="1" applyBorder="1" applyAlignment="1">
      <alignment horizontal="left"/>
    </xf>
    <xf numFmtId="0" fontId="4" fillId="0" borderId="6" xfId="0" applyFont="1" applyFill="1" applyBorder="1" applyAlignment="1">
      <alignment horizontal="left" wrapText="1"/>
    </xf>
    <xf numFmtId="0" fontId="6" fillId="0" borderId="0" xfId="0" applyFont="1" applyFill="1" applyAlignment="1">
      <alignment horizontal="left"/>
    </xf>
    <xf numFmtId="0" fontId="1" fillId="3" borderId="3" xfId="0" applyFont="1" applyFill="1" applyBorder="1" applyAlignment="1">
      <alignment horizontal="center"/>
    </xf>
    <xf numFmtId="0" fontId="1" fillId="3" borderId="0" xfId="0" applyFont="1" applyFill="1" applyBorder="1" applyAlignment="1">
      <alignment horizontal="center"/>
    </xf>
    <xf numFmtId="0" fontId="4" fillId="3" borderId="4" xfId="0" applyFont="1" applyFill="1" applyBorder="1" applyAlignment="1">
      <alignment horizontal="left" wrapText="1"/>
    </xf>
    <xf numFmtId="0" fontId="1" fillId="3" borderId="5" xfId="0" applyFont="1" applyFill="1" applyBorder="1" applyAlignment="1">
      <alignment horizontal="center"/>
    </xf>
    <xf numFmtId="0" fontId="1" fillId="3" borderId="8" xfId="0" applyFont="1" applyFill="1" applyBorder="1" applyAlignment="1">
      <alignment horizontal="center"/>
    </xf>
    <xf numFmtId="0" fontId="4" fillId="3" borderId="6" xfId="0" applyFont="1" applyFill="1" applyBorder="1" applyAlignment="1">
      <alignment horizontal="left" wrapText="1"/>
    </xf>
    <xf numFmtId="0" fontId="0" fillId="0" borderId="0" xfId="0" applyBorder="1"/>
    <xf numFmtId="0" fontId="0" fillId="0" borderId="0" xfId="0" applyBorder="1" applyAlignment="1">
      <alignment horizontal="center"/>
    </xf>
    <xf numFmtId="0" fontId="7" fillId="0" borderId="11" xfId="0" applyFont="1" applyBorder="1" applyAlignment="1">
      <alignment horizontal="center"/>
    </xf>
    <xf numFmtId="0" fontId="0" fillId="0" borderId="12" xfId="0" applyBorder="1" applyAlignment="1">
      <alignment horizontal="center"/>
    </xf>
    <xf numFmtId="0" fontId="0" fillId="0" borderId="0" xfId="0" applyFill="1" applyBorder="1" applyAlignment="1">
      <alignment horizontal="center"/>
    </xf>
    <xf numFmtId="0" fontId="0" fillId="0" borderId="0" xfId="0" applyFill="1" applyBorder="1" applyAlignment="1">
      <alignment horizontal="left"/>
    </xf>
    <xf numFmtId="0" fontId="10" fillId="0" borderId="0" xfId="0" applyFont="1" applyFill="1" applyBorder="1" applyAlignment="1">
      <alignment horizontal="left"/>
    </xf>
    <xf numFmtId="0" fontId="0" fillId="0" borderId="0" xfId="0" applyAlignment="1">
      <alignment horizontal="left"/>
    </xf>
    <xf numFmtId="0" fontId="11" fillId="0" borderId="0" xfId="0" applyFont="1" applyBorder="1" applyAlignment="1">
      <alignment horizont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247650</xdr:colOff>
      <xdr:row>2</xdr:row>
      <xdr:rowOff>57150</xdr:rowOff>
    </xdr:from>
    <xdr:to>
      <xdr:col>10</xdr:col>
      <xdr:colOff>247650</xdr:colOff>
      <xdr:row>23</xdr:row>
      <xdr:rowOff>57150</xdr:rowOff>
    </xdr:to>
    <xdr:sp macro="" textlink="">
      <xdr:nvSpPr>
        <xdr:cNvPr id="3" name="TextBox 2"/>
        <xdr:cNvSpPr txBox="1"/>
      </xdr:nvSpPr>
      <xdr:spPr>
        <a:xfrm>
          <a:off x="857250" y="438150"/>
          <a:ext cx="5486400" cy="400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800"/>
            <a:t>BOM for RJM Audio Unity (H)</a:t>
          </a:r>
        </a:p>
        <a:p>
          <a:pPr algn="ctr"/>
          <a:endParaRPr kumimoji="1" lang="en-US" altLang="ja-JP" sz="1100"/>
        </a:p>
        <a:p>
          <a:pPr algn="ctr"/>
          <a:r>
            <a:rPr kumimoji="1" lang="en-US" altLang="ja-JP" sz="1100" i="1"/>
            <a:t>board revision</a:t>
          </a:r>
          <a:r>
            <a:rPr kumimoji="1" lang="en-US" altLang="ja-JP" sz="1100" i="1" baseline="0"/>
            <a:t> 1.0e1</a:t>
          </a:r>
          <a:endParaRPr kumimoji="1" lang="en-US" altLang="ja-JP" sz="1100" i="1"/>
        </a:p>
        <a:p>
          <a:pPr algn="ctr"/>
          <a:endParaRPr kumimoji="1" lang="en-US" altLang="ja-JP" sz="1100" i="1"/>
        </a:p>
        <a:p>
          <a:pPr algn="ctr"/>
          <a:endParaRPr kumimoji="1" lang="en-US" altLang="ja-JP" sz="1100"/>
        </a:p>
        <a:p>
          <a:pPr algn="ctr"/>
          <a:r>
            <a:rPr kumimoji="1" lang="en-US" altLang="ja-JP" sz="1100"/>
            <a:t>Please report errors or outdated information to : rjm003.geo@yahoo.com</a:t>
          </a:r>
        </a:p>
        <a:p>
          <a:pPr algn="ctr"/>
          <a:endParaRPr kumimoji="1" lang="en-US" altLang="ja-JP" sz="1100"/>
        </a:p>
        <a:p>
          <a:pPr algn="ctr"/>
          <a:endParaRPr kumimoji="1" lang="en-US" altLang="ja-JP" sz="1100"/>
        </a:p>
        <a:p>
          <a:pPr algn="ctr"/>
          <a:r>
            <a:rPr kumimoji="1" lang="en-US" altLang="ja-JP" sz="1100" i="1"/>
            <a:t>for more information, please visit</a:t>
          </a:r>
          <a:endParaRPr kumimoji="1" lang="en-US" altLang="ja-JP" sz="1100"/>
        </a:p>
        <a:p>
          <a:pPr algn="ctr"/>
          <a:endParaRPr kumimoji="1" lang="en-US" altLang="ja-JP" sz="1100"/>
        </a:p>
        <a:p>
          <a:pPr algn="ctr"/>
          <a:endParaRPr kumimoji="1" lang="en-US" altLang="ja-JP" sz="1100"/>
        </a:p>
        <a:p>
          <a:pPr algn="ctr"/>
          <a:r>
            <a:rPr lang="en-US" altLang="ja-JP">
              <a:hlinkClick xmlns:r="http://schemas.openxmlformats.org/officeDocument/2006/relationships" r:id=""/>
            </a:rPr>
            <a:t>http://phonoclone.com/pcb.html</a:t>
          </a:r>
        </a:p>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18</xdr:col>
      <xdr:colOff>389100</xdr:colOff>
      <xdr:row>53</xdr:row>
      <xdr:rowOff>65536</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 y="542925"/>
          <a:ext cx="11400000" cy="91142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31</xdr:col>
      <xdr:colOff>171450</xdr:colOff>
      <xdr:row>4</xdr:row>
      <xdr:rowOff>57150</xdr:rowOff>
    </xdr:from>
    <xdr:to>
      <xdr:col>36</xdr:col>
      <xdr:colOff>571500</xdr:colOff>
      <xdr:row>7</xdr:row>
      <xdr:rowOff>180975</xdr:rowOff>
    </xdr:to>
    <xdr:sp macro="" textlink="">
      <xdr:nvSpPr>
        <xdr:cNvPr id="3" name="TextBox 2"/>
        <xdr:cNvSpPr txBox="1"/>
      </xdr:nvSpPr>
      <xdr:spPr>
        <a:xfrm>
          <a:off x="19069050" y="819150"/>
          <a:ext cx="3448050" cy="695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Some parts may be mislabled due to the limitations of the software</a:t>
          </a:r>
          <a:r>
            <a:rPr lang="en-US" sz="1100" baseline="0"/>
            <a:t> packages and/or minor adjustments in the BOM. Schematic is for reference only.</a:t>
          </a:r>
        </a:p>
      </xdr:txBody>
    </xdr:sp>
    <xdr:clientData/>
  </xdr:twoCellAnchor>
  <xdr:twoCellAnchor editAs="oneCell">
    <xdr:from>
      <xdr:col>1</xdr:col>
      <xdr:colOff>0</xdr:colOff>
      <xdr:row>2</xdr:row>
      <xdr:rowOff>0</xdr:rowOff>
    </xdr:from>
    <xdr:to>
      <xdr:col>34</xdr:col>
      <xdr:colOff>483043</xdr:colOff>
      <xdr:row>83</xdr:row>
      <xdr:rowOff>55311</xdr:rowOff>
    </xdr:to>
    <xdr:pic>
      <xdr:nvPicPr>
        <xdr:cNvPr id="2" name="Picture 1"/>
        <xdr:cNvPicPr>
          <a:picLocks noChangeAspect="1"/>
        </xdr:cNvPicPr>
      </xdr:nvPicPr>
      <xdr:blipFill>
        <a:blip xmlns:r="http://schemas.openxmlformats.org/officeDocument/2006/relationships" r:embed="rId1"/>
        <a:stretch>
          <a:fillRect/>
        </a:stretch>
      </xdr:blipFill>
      <xdr:spPr>
        <a:xfrm>
          <a:off x="647700" y="361950"/>
          <a:ext cx="21857143" cy="147142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600075</xdr:colOff>
      <xdr:row>25</xdr:row>
      <xdr:rowOff>61911</xdr:rowOff>
    </xdr:from>
    <xdr:to>
      <xdr:col>3</xdr:col>
      <xdr:colOff>1228725</xdr:colOff>
      <xdr:row>35</xdr:row>
      <xdr:rowOff>109537</xdr:rowOff>
    </xdr:to>
    <xdr:sp macro="" textlink="">
      <xdr:nvSpPr>
        <xdr:cNvPr id="3" name="TextBox 2"/>
        <xdr:cNvSpPr txBox="1"/>
      </xdr:nvSpPr>
      <xdr:spPr>
        <a:xfrm>
          <a:off x="1795463" y="4224336"/>
          <a:ext cx="3690937" cy="1714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Additional</a:t>
          </a:r>
          <a:r>
            <a:rPr lang="en-US" sz="1100" baseline="0"/>
            <a:t> parts,</a:t>
          </a:r>
        </a:p>
        <a:p>
          <a:endParaRPr lang="en-US" sz="1100" baseline="0"/>
        </a:p>
        <a:p>
          <a:r>
            <a:rPr lang="en-US" sz="1100" baseline="0"/>
            <a:t>Standoffs and M3 screws for mounting the boards.</a:t>
          </a:r>
        </a:p>
        <a:p>
          <a:r>
            <a:rPr lang="en-US" sz="1100" baseline="0"/>
            <a:t>Case (with power switch, fuse, IEC power socket).</a:t>
          </a:r>
        </a:p>
        <a:p>
          <a:r>
            <a:rPr lang="en-US" sz="1100" baseline="0">
              <a:solidFill>
                <a:schemeClr val="dk1"/>
              </a:solidFill>
              <a:effectLst/>
              <a:latin typeface="+mn-lt"/>
              <a:ea typeface="+mn-ea"/>
              <a:cs typeface="+mn-cs"/>
            </a:rPr>
            <a:t>Headphone jack.</a:t>
          </a:r>
          <a:endParaRPr lang="en-US" sz="1100" baseline="0"/>
        </a:p>
        <a:p>
          <a:r>
            <a:rPr lang="en-US" sz="1100" baseline="0"/>
            <a:t>Two RCA input jacks (or 1/8" or 1/4" stereo jack).</a:t>
          </a:r>
        </a:p>
        <a:p>
          <a:r>
            <a:rPr lang="en-US" sz="1100" baseline="0"/>
            <a:t>Internal chassis wiring.</a:t>
          </a:r>
        </a:p>
        <a:p>
          <a:endParaRPr lang="en-US" sz="1100" baseline="0"/>
        </a:p>
        <a:p>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600075</xdr:colOff>
      <xdr:row>28</xdr:row>
      <xdr:rowOff>61911</xdr:rowOff>
    </xdr:from>
    <xdr:to>
      <xdr:col>3</xdr:col>
      <xdr:colOff>1228725</xdr:colOff>
      <xdr:row>38</xdr:row>
      <xdr:rowOff>109537</xdr:rowOff>
    </xdr:to>
    <xdr:sp macro="" textlink="">
      <xdr:nvSpPr>
        <xdr:cNvPr id="2" name="TextBox 1"/>
        <xdr:cNvSpPr txBox="1"/>
      </xdr:nvSpPr>
      <xdr:spPr>
        <a:xfrm>
          <a:off x="1795463" y="4224336"/>
          <a:ext cx="3690937" cy="1714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Additional</a:t>
          </a:r>
          <a:r>
            <a:rPr lang="en-US" sz="1100" baseline="0"/>
            <a:t> parts,</a:t>
          </a:r>
        </a:p>
        <a:p>
          <a:endParaRPr lang="en-US" sz="1100" baseline="0"/>
        </a:p>
        <a:p>
          <a:r>
            <a:rPr lang="en-US" sz="1100" baseline="0"/>
            <a:t>Standoffs and M3 screws for mounting the boards.</a:t>
          </a:r>
        </a:p>
        <a:p>
          <a:r>
            <a:rPr lang="en-US" sz="1100" baseline="0"/>
            <a:t>Case (with power switch, fuse, IEC power socket).</a:t>
          </a:r>
        </a:p>
        <a:p>
          <a:r>
            <a:rPr lang="en-US" sz="1100" baseline="0">
              <a:solidFill>
                <a:schemeClr val="dk1"/>
              </a:solidFill>
              <a:effectLst/>
              <a:latin typeface="+mn-lt"/>
              <a:ea typeface="+mn-ea"/>
              <a:cs typeface="+mn-cs"/>
            </a:rPr>
            <a:t>Headphone jack.</a:t>
          </a:r>
          <a:endParaRPr lang="en-US" sz="1100" baseline="0"/>
        </a:p>
        <a:p>
          <a:r>
            <a:rPr lang="en-US" sz="1100" baseline="0"/>
            <a:t>Two RCA input jacks (or 1/8" or 1/4" stereo jack).</a:t>
          </a:r>
        </a:p>
        <a:p>
          <a:r>
            <a:rPr lang="en-US" sz="1100" baseline="0"/>
            <a:t>Internal chassis wiring.</a:t>
          </a:r>
        </a:p>
        <a:p>
          <a:endParaRPr lang="en-US" sz="1100" baseline="0"/>
        </a:p>
        <a:p>
          <a:endParaRPr lang="en-US" sz="1100"/>
        </a:p>
      </xdr:txBody>
    </xdr:sp>
    <xdr:clientData/>
  </xdr:twoCellAnchor>
  <xdr:twoCellAnchor>
    <xdr:from>
      <xdr:col>4</xdr:col>
      <xdr:colOff>0</xdr:colOff>
      <xdr:row>28</xdr:row>
      <xdr:rowOff>0</xdr:rowOff>
    </xdr:from>
    <xdr:to>
      <xdr:col>7</xdr:col>
      <xdr:colOff>2490246</xdr:colOff>
      <xdr:row>61</xdr:row>
      <xdr:rowOff>144966</xdr:rowOff>
    </xdr:to>
    <xdr:grpSp>
      <xdr:nvGrpSpPr>
        <xdr:cNvPr id="3" name="Group 2"/>
        <xdr:cNvGrpSpPr/>
      </xdr:nvGrpSpPr>
      <xdr:grpSpPr>
        <a:xfrm>
          <a:off x="5505450" y="4533900"/>
          <a:ext cx="6395496" cy="5488491"/>
          <a:chOff x="1308514" y="54863"/>
          <a:chExt cx="6671721" cy="5645653"/>
        </a:xfrm>
      </xdr:grpSpPr>
      <xdr:sp macro="" textlink="">
        <xdr:nvSpPr>
          <xdr:cNvPr id="4" name="Oval 3"/>
          <xdr:cNvSpPr/>
        </xdr:nvSpPr>
        <xdr:spPr>
          <a:xfrm>
            <a:off x="2293719" y="1694298"/>
            <a:ext cx="151790" cy="151790"/>
          </a:xfrm>
          <a:prstGeom prst="ellips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5" name="Arc 4"/>
          <xdr:cNvSpPr/>
        </xdr:nvSpPr>
        <xdr:spPr>
          <a:xfrm flipH="1">
            <a:off x="2217824" y="1618403"/>
            <a:ext cx="303580" cy="303581"/>
          </a:xfrm>
          <a:prstGeom prst="arc">
            <a:avLst>
              <a:gd name="adj1" fmla="val 16200000"/>
              <a:gd name="adj2" fmla="val 5439068"/>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cxnSp macro="">
        <xdr:nvCxnSpPr>
          <xdr:cNvPr id="6" name="Straight Connector 5"/>
          <xdr:cNvCxnSpPr>
            <a:stCxn id="5" idx="2"/>
          </xdr:cNvCxnSpPr>
        </xdr:nvCxnSpPr>
        <xdr:spPr>
          <a:xfrm flipH="1">
            <a:off x="2369615" y="1921974"/>
            <a:ext cx="1724" cy="189738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xdr:cNvCxnSpPr/>
        </xdr:nvCxnSpPr>
        <xdr:spPr>
          <a:xfrm>
            <a:off x="2369614" y="3819358"/>
            <a:ext cx="4099761" cy="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nvGrpSpPr>
          <xdr:cNvPr id="8" name="Group 7"/>
          <xdr:cNvGrpSpPr/>
        </xdr:nvGrpSpPr>
        <xdr:grpSpPr>
          <a:xfrm rot="16200000">
            <a:off x="2369621" y="2377358"/>
            <a:ext cx="910738" cy="151792"/>
            <a:chOff x="3345656" y="3277210"/>
            <a:chExt cx="1529924" cy="303583"/>
          </a:xfrm>
        </xdr:grpSpPr>
        <xdr:cxnSp macro="">
          <xdr:nvCxnSpPr>
            <xdr:cNvPr id="49" name="Straight Connector 48"/>
            <xdr:cNvCxnSpPr/>
          </xdr:nvCxnSpPr>
          <xdr:spPr>
            <a:xfrm rot="5400000" flipH="1" flipV="1">
              <a:off x="3623311" y="3315160"/>
              <a:ext cx="151790" cy="7589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0" name="Straight Connector 49"/>
            <xdr:cNvCxnSpPr/>
          </xdr:nvCxnSpPr>
          <xdr:spPr>
            <a:xfrm rot="5400000" flipH="1" flipV="1">
              <a:off x="4458156" y="3466950"/>
              <a:ext cx="151790" cy="7589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1" name="Straight Connector 50"/>
            <xdr:cNvCxnSpPr/>
          </xdr:nvCxnSpPr>
          <xdr:spPr>
            <a:xfrm rot="5400000" flipV="1">
              <a:off x="3661261" y="3353105"/>
              <a:ext cx="303579" cy="15179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2" name="Straight Connector 51"/>
            <xdr:cNvCxnSpPr/>
          </xdr:nvCxnSpPr>
          <xdr:spPr>
            <a:xfrm rot="5400000" flipH="1" flipV="1">
              <a:off x="3813051" y="3353105"/>
              <a:ext cx="303579" cy="15179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3" name="Straight Connector 52"/>
            <xdr:cNvCxnSpPr/>
          </xdr:nvCxnSpPr>
          <xdr:spPr>
            <a:xfrm rot="5400000" flipV="1">
              <a:off x="4268421" y="3353105"/>
              <a:ext cx="303579" cy="15179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4" name="Straight Connector 53"/>
            <xdr:cNvCxnSpPr/>
          </xdr:nvCxnSpPr>
          <xdr:spPr>
            <a:xfrm rot="5400000">
              <a:off x="3503458" y="3271197"/>
              <a:ext cx="0" cy="315604"/>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5" name="Straight Connector 54"/>
            <xdr:cNvCxnSpPr/>
          </xdr:nvCxnSpPr>
          <xdr:spPr>
            <a:xfrm rot="5400000" flipV="1">
              <a:off x="4723790" y="3277210"/>
              <a:ext cx="0" cy="30358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6" name="Straight Connector 55"/>
            <xdr:cNvCxnSpPr/>
          </xdr:nvCxnSpPr>
          <xdr:spPr>
            <a:xfrm rot="5400000" flipV="1">
              <a:off x="3964841" y="3353105"/>
              <a:ext cx="303579" cy="15179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7" name="Straight Connector 56"/>
            <xdr:cNvCxnSpPr/>
          </xdr:nvCxnSpPr>
          <xdr:spPr>
            <a:xfrm rot="5400000" flipH="1" flipV="1">
              <a:off x="4116631" y="3353105"/>
              <a:ext cx="303579" cy="15179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9" name="Straight Connector 8"/>
          <xdr:cNvCxnSpPr/>
        </xdr:nvCxnSpPr>
        <xdr:spPr>
          <a:xfrm flipV="1">
            <a:off x="2824984" y="1770195"/>
            <a:ext cx="0" cy="227687"/>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0" name="Straight Connector 9"/>
          <xdr:cNvCxnSpPr/>
        </xdr:nvCxnSpPr>
        <xdr:spPr>
          <a:xfrm flipV="1">
            <a:off x="2824983" y="2908619"/>
            <a:ext cx="1" cy="910740"/>
          </a:xfrm>
          <a:prstGeom prst="line">
            <a:avLst/>
          </a:prstGeom>
          <a:ln w="25400">
            <a:solidFill>
              <a:schemeClr val="tx1"/>
            </a:solidFill>
            <a:headEnd type="oval"/>
            <a:tailEnd type="none"/>
          </a:ln>
        </xdr:spPr>
        <xdr:style>
          <a:lnRef idx="1">
            <a:schemeClr val="accent1"/>
          </a:lnRef>
          <a:fillRef idx="0">
            <a:schemeClr val="accent1"/>
          </a:fillRef>
          <a:effectRef idx="0">
            <a:schemeClr val="accent1"/>
          </a:effectRef>
          <a:fontRef idx="minor">
            <a:schemeClr val="tx1"/>
          </a:fontRef>
        </xdr:style>
      </xdr:cxnSp>
      <xdr:cxnSp macro="">
        <xdr:nvCxnSpPr>
          <xdr:cNvPr id="11" name="Straight Connector 10"/>
          <xdr:cNvCxnSpPr>
            <a:stCxn id="4" idx="6"/>
          </xdr:cNvCxnSpPr>
        </xdr:nvCxnSpPr>
        <xdr:spPr>
          <a:xfrm>
            <a:off x="2445509" y="1770193"/>
            <a:ext cx="379475" cy="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2" name="Straight Connector 11"/>
          <xdr:cNvCxnSpPr/>
        </xdr:nvCxnSpPr>
        <xdr:spPr>
          <a:xfrm flipV="1">
            <a:off x="2900879" y="2453250"/>
            <a:ext cx="758950" cy="1"/>
          </a:xfrm>
          <a:prstGeom prst="line">
            <a:avLst/>
          </a:prstGeom>
          <a:ln w="25400">
            <a:solidFill>
              <a:schemeClr val="tx1"/>
            </a:solidFill>
            <a:head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3" name="Straight Connector 12"/>
          <xdr:cNvCxnSpPr>
            <a:stCxn id="45" idx="2"/>
          </xdr:cNvCxnSpPr>
        </xdr:nvCxnSpPr>
        <xdr:spPr>
          <a:xfrm>
            <a:off x="6469375" y="1923454"/>
            <a:ext cx="0" cy="1895905"/>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4" name="Straight Connector 13"/>
          <xdr:cNvCxnSpPr/>
        </xdr:nvCxnSpPr>
        <xdr:spPr>
          <a:xfrm flipH="1">
            <a:off x="5027370" y="2442365"/>
            <a:ext cx="910740" cy="1"/>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5" name="TextBox 299"/>
          <xdr:cNvSpPr txBox="1"/>
        </xdr:nvSpPr>
        <xdr:spPr>
          <a:xfrm>
            <a:off x="1308514" y="1628546"/>
            <a:ext cx="909309"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Input RCA</a:t>
            </a:r>
          </a:p>
        </xdr:txBody>
      </xdr:sp>
      <xdr:sp macro="" textlink="">
        <xdr:nvSpPr>
          <xdr:cNvPr id="16" name="TextBox 300"/>
          <xdr:cNvSpPr txBox="1"/>
        </xdr:nvSpPr>
        <xdr:spPr>
          <a:xfrm rot="18209823">
            <a:off x="5748372" y="741486"/>
            <a:ext cx="834845"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Tip (Left)</a:t>
            </a:r>
          </a:p>
        </xdr:txBody>
      </xdr:sp>
      <xdr:cxnSp macro="">
        <xdr:nvCxnSpPr>
          <xdr:cNvPr id="17" name="Straight Connector 16"/>
          <xdr:cNvCxnSpPr/>
        </xdr:nvCxnSpPr>
        <xdr:spPr>
          <a:xfrm flipV="1">
            <a:off x="3811619" y="3808475"/>
            <a:ext cx="0" cy="1289472"/>
          </a:xfrm>
          <a:prstGeom prst="line">
            <a:avLst/>
          </a:prstGeom>
          <a:ln w="25400">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18" name="Isosceles Triangle 17"/>
          <xdr:cNvSpPr/>
        </xdr:nvSpPr>
        <xdr:spPr>
          <a:xfrm flipV="1">
            <a:off x="3735724" y="5098690"/>
            <a:ext cx="151790" cy="151791"/>
          </a:xfrm>
          <a:prstGeom prst="triangl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wrap="square" rtlCol="0" anchor="ct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endParaRPr lang="en-US"/>
          </a:p>
        </xdr:txBody>
      </xdr:sp>
      <xdr:sp macro="" textlink="">
        <xdr:nvSpPr>
          <xdr:cNvPr id="19" name="TextBox 335"/>
          <xdr:cNvSpPr txBox="1"/>
        </xdr:nvSpPr>
        <xdr:spPr>
          <a:xfrm>
            <a:off x="3811619" y="4425778"/>
            <a:ext cx="683055" cy="369332"/>
          </a:xfrm>
          <a:prstGeom prst="rect">
            <a:avLst/>
          </a:prstGeom>
          <a:noFill/>
          <a:ln>
            <a:no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a:t>COM</a:t>
            </a:r>
          </a:p>
        </xdr:txBody>
      </xdr:sp>
      <xdr:sp macro="" textlink="">
        <xdr:nvSpPr>
          <xdr:cNvPr id="20" name="Rectangle 19"/>
          <xdr:cNvSpPr/>
        </xdr:nvSpPr>
        <xdr:spPr>
          <a:xfrm>
            <a:off x="3205891" y="1303940"/>
            <a:ext cx="2504534" cy="3491170"/>
          </a:xfrm>
          <a:prstGeom prst="rect">
            <a:avLst/>
          </a:prstGeom>
          <a:noFill/>
          <a:ln w="12700">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21" name="TextBox 341"/>
          <xdr:cNvSpPr txBox="1"/>
        </xdr:nvSpPr>
        <xdr:spPr>
          <a:xfrm>
            <a:off x="3670294" y="1351547"/>
            <a:ext cx="1360116" cy="276999"/>
          </a:xfrm>
          <a:prstGeom prst="rect">
            <a:avLst/>
          </a:prstGeom>
          <a:noFill/>
          <a:ln>
            <a:no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200"/>
              <a:t>Unity Circuit Board</a:t>
            </a:r>
          </a:p>
        </xdr:txBody>
      </xdr:sp>
      <xdr:sp macro="" textlink="">
        <xdr:nvSpPr>
          <xdr:cNvPr id="22" name="TextBox 4"/>
          <xdr:cNvSpPr txBox="1"/>
        </xdr:nvSpPr>
        <xdr:spPr>
          <a:xfrm>
            <a:off x="3205890" y="2116793"/>
            <a:ext cx="506870" cy="369332"/>
          </a:xfrm>
          <a:prstGeom prst="rect">
            <a:avLst/>
          </a:prstGeom>
          <a:noFill/>
          <a:ln>
            <a:no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a:t>IN+</a:t>
            </a:r>
          </a:p>
        </xdr:txBody>
      </xdr:sp>
      <xdr:sp macro="" textlink="">
        <xdr:nvSpPr>
          <xdr:cNvPr id="23" name="TextBox 118"/>
          <xdr:cNvSpPr txBox="1"/>
        </xdr:nvSpPr>
        <xdr:spPr>
          <a:xfrm>
            <a:off x="5009823" y="2470962"/>
            <a:ext cx="712054" cy="369332"/>
          </a:xfrm>
          <a:prstGeom prst="rect">
            <a:avLst/>
          </a:prstGeom>
          <a:noFill/>
          <a:ln>
            <a:no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a:t>OUT+</a:t>
            </a:r>
          </a:p>
        </xdr:txBody>
      </xdr:sp>
      <xdr:sp macro="" textlink="">
        <xdr:nvSpPr>
          <xdr:cNvPr id="24" name="TextBox 120"/>
          <xdr:cNvSpPr txBox="1"/>
        </xdr:nvSpPr>
        <xdr:spPr>
          <a:xfrm>
            <a:off x="4996940" y="3515778"/>
            <a:ext cx="667170" cy="369332"/>
          </a:xfrm>
          <a:prstGeom prst="rect">
            <a:avLst/>
          </a:prstGeom>
          <a:noFill/>
          <a:ln>
            <a:no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a:t>OUT-</a:t>
            </a:r>
          </a:p>
        </xdr:txBody>
      </xdr:sp>
      <xdr:sp macro="" textlink="">
        <xdr:nvSpPr>
          <xdr:cNvPr id="25" name="TextBox 121"/>
          <xdr:cNvSpPr txBox="1"/>
        </xdr:nvSpPr>
        <xdr:spPr>
          <a:xfrm>
            <a:off x="3199274" y="3525921"/>
            <a:ext cx="461986" cy="369332"/>
          </a:xfrm>
          <a:prstGeom prst="rect">
            <a:avLst/>
          </a:prstGeom>
          <a:noFill/>
          <a:ln>
            <a:no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a:t>IN-</a:t>
            </a:r>
          </a:p>
        </xdr:txBody>
      </xdr:sp>
      <xdr:cxnSp macro="">
        <xdr:nvCxnSpPr>
          <xdr:cNvPr id="26" name="Straight Connector 25"/>
          <xdr:cNvCxnSpPr/>
        </xdr:nvCxnSpPr>
        <xdr:spPr>
          <a:xfrm flipV="1">
            <a:off x="4722359" y="3819359"/>
            <a:ext cx="0" cy="1299616"/>
          </a:xfrm>
          <a:prstGeom prst="line">
            <a:avLst/>
          </a:prstGeom>
          <a:ln w="25400">
            <a:solidFill>
              <a:schemeClr val="tx1"/>
            </a:solidFill>
            <a:tailEnd type="oval"/>
          </a:ln>
        </xdr:spPr>
        <xdr:style>
          <a:lnRef idx="1">
            <a:schemeClr val="accent1"/>
          </a:lnRef>
          <a:fillRef idx="0">
            <a:schemeClr val="accent1"/>
          </a:fillRef>
          <a:effectRef idx="0">
            <a:schemeClr val="accent1"/>
          </a:effectRef>
          <a:fontRef idx="minor">
            <a:schemeClr val="tx1"/>
          </a:fontRef>
        </xdr:style>
      </xdr:cxnSp>
      <xdr:sp macro="" textlink="">
        <xdr:nvSpPr>
          <xdr:cNvPr id="27" name="TextBox 128"/>
          <xdr:cNvSpPr txBox="1"/>
        </xdr:nvSpPr>
        <xdr:spPr>
          <a:xfrm>
            <a:off x="4723790" y="4425778"/>
            <a:ext cx="683055" cy="369332"/>
          </a:xfrm>
          <a:prstGeom prst="rect">
            <a:avLst/>
          </a:prstGeom>
          <a:noFill/>
          <a:ln>
            <a:no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a:t>GND</a:t>
            </a:r>
          </a:p>
        </xdr:txBody>
      </xdr:sp>
      <xdr:cxnSp macro="">
        <xdr:nvCxnSpPr>
          <xdr:cNvPr id="28" name="Straight Connector 27"/>
          <xdr:cNvCxnSpPr/>
        </xdr:nvCxnSpPr>
        <xdr:spPr>
          <a:xfrm flipH="1">
            <a:off x="4496558" y="5140171"/>
            <a:ext cx="454465" cy="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9" name="Straight Connector 28"/>
          <xdr:cNvCxnSpPr/>
        </xdr:nvCxnSpPr>
        <xdr:spPr>
          <a:xfrm flipH="1">
            <a:off x="4496105" y="5140781"/>
            <a:ext cx="77484" cy="185594"/>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0" name="Straight Connector 29"/>
          <xdr:cNvCxnSpPr/>
        </xdr:nvCxnSpPr>
        <xdr:spPr>
          <a:xfrm flipH="1">
            <a:off x="4647443" y="5140781"/>
            <a:ext cx="77484" cy="185594"/>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xdr:cNvCxnSpPr/>
        </xdr:nvCxnSpPr>
        <xdr:spPr>
          <a:xfrm flipH="1">
            <a:off x="4797644" y="5140781"/>
            <a:ext cx="77484" cy="185594"/>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2" name="TextBox 22"/>
          <xdr:cNvSpPr txBox="1"/>
        </xdr:nvSpPr>
        <xdr:spPr>
          <a:xfrm>
            <a:off x="4521535" y="5326375"/>
            <a:ext cx="837089" cy="369332"/>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a:t>chassis</a:t>
            </a:r>
          </a:p>
        </xdr:txBody>
      </xdr:sp>
      <xdr:sp macro="" textlink="">
        <xdr:nvSpPr>
          <xdr:cNvPr id="33" name="TextBox 170"/>
          <xdr:cNvSpPr txBox="1"/>
        </xdr:nvSpPr>
        <xdr:spPr>
          <a:xfrm>
            <a:off x="3118264" y="5326375"/>
            <a:ext cx="920033" cy="37414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a:r>
              <a:rPr lang="en-US"/>
              <a:t>supply</a:t>
            </a:r>
          </a:p>
        </xdr:txBody>
      </xdr:sp>
      <xdr:cxnSp macro="">
        <xdr:nvCxnSpPr>
          <xdr:cNvPr id="34" name="Straight Connector 33"/>
          <xdr:cNvCxnSpPr/>
        </xdr:nvCxnSpPr>
        <xdr:spPr>
          <a:xfrm flipH="1">
            <a:off x="5938111" y="1923454"/>
            <a:ext cx="91373" cy="518911"/>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5" name="Rectangle 34"/>
          <xdr:cNvSpPr/>
        </xdr:nvSpPr>
        <xdr:spPr>
          <a:xfrm>
            <a:off x="5938110" y="1607520"/>
            <a:ext cx="151790" cy="31593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pic>
        <xdr:nvPicPr>
          <xdr:cNvPr id="36" name="Picture 35" descr="http://i1160.photobucket.com/albums/q485/jdansti/A6C5F4B2-6C08-4ED2-A6D2-CF26903138CC-27603-00001AB9696042F6.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03861" y="4033615"/>
            <a:ext cx="1451560" cy="1662092"/>
          </a:xfrm>
          <a:prstGeom prst="rect">
            <a:avLst/>
          </a:prstGeom>
          <a:noFill/>
          <a:extLst>
            <a:ext uri="{909E8E84-426E-40DD-AFC4-6F175D3DCCD1}">
              <a14:hiddenFill xmlns:a14="http://schemas.microsoft.com/office/drawing/2010/main">
                <a:solidFill>
                  <a:srgbClr val="FFFFFF"/>
                </a:solidFill>
              </a14:hiddenFill>
            </a:ext>
          </a:extLst>
        </xdr:spPr>
      </xdr:pic>
      <xdr:cxnSp macro="">
        <xdr:nvCxnSpPr>
          <xdr:cNvPr id="37" name="Straight Connector 36"/>
          <xdr:cNvCxnSpPr/>
        </xdr:nvCxnSpPr>
        <xdr:spPr>
          <a:xfrm flipV="1">
            <a:off x="6241690" y="1259610"/>
            <a:ext cx="514285" cy="230436"/>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8" name="TextBox 176"/>
          <xdr:cNvSpPr txBox="1"/>
        </xdr:nvSpPr>
        <xdr:spPr>
          <a:xfrm rot="18209823">
            <a:off x="6005515" y="720459"/>
            <a:ext cx="834845"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Ring (Right)</a:t>
            </a:r>
          </a:p>
        </xdr:txBody>
      </xdr:sp>
      <xdr:sp macro="" textlink="">
        <xdr:nvSpPr>
          <xdr:cNvPr id="39" name="TextBox 177"/>
          <xdr:cNvSpPr txBox="1"/>
        </xdr:nvSpPr>
        <xdr:spPr>
          <a:xfrm rot="18209823">
            <a:off x="6160135" y="550121"/>
            <a:ext cx="1236738"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Sleeve (Common)</a:t>
            </a:r>
          </a:p>
        </xdr:txBody>
      </xdr:sp>
      <xdr:sp macro="" textlink="">
        <xdr:nvSpPr>
          <xdr:cNvPr id="40" name="TextBox 179"/>
          <xdr:cNvSpPr txBox="1"/>
        </xdr:nvSpPr>
        <xdr:spPr>
          <a:xfrm>
            <a:off x="6743497" y="1005039"/>
            <a:ext cx="1236738" cy="246221"/>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To Right Channel</a:t>
            </a:r>
          </a:p>
        </xdr:txBody>
      </xdr:sp>
      <xdr:cxnSp macro="">
        <xdr:nvCxnSpPr>
          <xdr:cNvPr id="41" name="Straight Connector 40"/>
          <xdr:cNvCxnSpPr/>
        </xdr:nvCxnSpPr>
        <xdr:spPr>
          <a:xfrm flipV="1">
            <a:off x="6469375" y="1228046"/>
            <a:ext cx="531265" cy="253077"/>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2" name="Straight Connector 41"/>
          <xdr:cNvCxnSpPr>
            <a:endCxn id="44" idx="0"/>
          </xdr:cNvCxnSpPr>
        </xdr:nvCxnSpPr>
        <xdr:spPr>
          <a:xfrm>
            <a:off x="6241690" y="1490046"/>
            <a:ext cx="0" cy="117474"/>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3" name="Straight Connector 42"/>
          <xdr:cNvCxnSpPr>
            <a:endCxn id="45" idx="0"/>
          </xdr:cNvCxnSpPr>
        </xdr:nvCxnSpPr>
        <xdr:spPr>
          <a:xfrm>
            <a:off x="6469375" y="1481122"/>
            <a:ext cx="0" cy="126398"/>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4" name="Rectangle 43"/>
          <xdr:cNvSpPr/>
        </xdr:nvSpPr>
        <xdr:spPr>
          <a:xfrm>
            <a:off x="6165795" y="1607520"/>
            <a:ext cx="151790" cy="31593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45" name="Rectangle 44"/>
          <xdr:cNvSpPr/>
        </xdr:nvSpPr>
        <xdr:spPr>
          <a:xfrm>
            <a:off x="6393480" y="1607520"/>
            <a:ext cx="151790" cy="315934"/>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pPr algn="ctr"/>
            <a:endParaRPr lang="en-US"/>
          </a:p>
        </xdr:txBody>
      </xdr:sp>
      <xdr:sp macro="" textlink="">
        <xdr:nvSpPr>
          <xdr:cNvPr id="46" name="TextBox 235"/>
          <xdr:cNvSpPr txBox="1"/>
        </xdr:nvSpPr>
        <xdr:spPr>
          <a:xfrm>
            <a:off x="6621164" y="1642376"/>
            <a:ext cx="1034257" cy="246221"/>
          </a:xfrm>
          <a:prstGeom prst="rect">
            <a:avLst/>
          </a:prstGeom>
          <a:noFill/>
          <a:ln>
            <a:noFill/>
          </a:ln>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1000"/>
              <a:t>Headphone Jack</a:t>
            </a:r>
          </a:p>
        </xdr:txBody>
      </xdr:sp>
      <xdr:sp macro="" textlink="">
        <xdr:nvSpPr>
          <xdr:cNvPr id="47" name="TextBox 183"/>
          <xdr:cNvSpPr txBox="1"/>
        </xdr:nvSpPr>
        <xdr:spPr>
          <a:xfrm>
            <a:off x="1725222" y="3915169"/>
            <a:ext cx="1440574" cy="553998"/>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n-US" sz="1000"/>
              <a:t>Stereo logarithmic volume control</a:t>
            </a:r>
          </a:p>
          <a:p>
            <a:pPr algn="ctr"/>
            <a:r>
              <a:rPr lang="en-US" sz="1000"/>
              <a:t>(20~25 kohms)</a:t>
            </a:r>
          </a:p>
        </xdr:txBody>
      </xdr:sp>
      <xdr:cxnSp macro="">
        <xdr:nvCxnSpPr>
          <xdr:cNvPr id="48" name="Straight Connector 47"/>
          <xdr:cNvCxnSpPr>
            <a:stCxn id="47" idx="0"/>
          </xdr:cNvCxnSpPr>
        </xdr:nvCxnSpPr>
        <xdr:spPr>
          <a:xfrm flipV="1">
            <a:off x="2445509" y="2814681"/>
            <a:ext cx="303580" cy="11004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381000</xdr:colOff>
      <xdr:row>1</xdr:row>
      <xdr:rowOff>19047</xdr:rowOff>
    </xdr:from>
    <xdr:to>
      <xdr:col>14</xdr:col>
      <xdr:colOff>47625</xdr:colOff>
      <xdr:row>38</xdr:row>
      <xdr:rowOff>161925</xdr:rowOff>
    </xdr:to>
    <xdr:sp macro="" textlink="">
      <xdr:nvSpPr>
        <xdr:cNvPr id="2" name="TextBox 1"/>
        <xdr:cNvSpPr txBox="1"/>
      </xdr:nvSpPr>
      <xdr:spPr>
        <a:xfrm>
          <a:off x="1028700" y="200022"/>
          <a:ext cx="8086725" cy="68389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baseline="0">
              <a:solidFill>
                <a:sysClr val="windowText" lastClr="000000"/>
              </a:solidFill>
              <a:effectLst/>
              <a:latin typeface="+mn-lt"/>
              <a:ea typeface="+mn-ea"/>
              <a:cs typeface="+mn-cs"/>
            </a:rPr>
            <a:t>Project status: </a:t>
          </a:r>
          <a:r>
            <a:rPr lang="en-US" sz="1100" b="1" i="0" baseline="0">
              <a:solidFill>
                <a:sysClr val="windowText" lastClr="000000"/>
              </a:solidFill>
              <a:effectLst/>
              <a:latin typeface="+mn-lt"/>
              <a:ea typeface="+mn-ea"/>
              <a:cs typeface="+mn-cs"/>
            </a:rPr>
            <a:t>Prototype</a:t>
          </a:r>
          <a:endParaRPr lang="en-US" sz="1100" b="0" i="0" u="none" strike="noStrike" baseline="0">
            <a:solidFill>
              <a:schemeClr val="dk1"/>
            </a:solidFill>
            <a:effectLst/>
            <a:latin typeface="+mn-lt"/>
            <a:ea typeface="+mn-ea"/>
            <a:cs typeface="+mn-cs"/>
          </a:endParaRP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Unity boards can be configured as a line amplifier (preamp) or a headphone amplifier. The headphone amp is called "Unity H" and differs from the line amplifier only in the output section which runs at higher bias current. Please make sure you use the correct BOM for the version you want to build.</a:t>
          </a: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The Unity boards are drop in replacements for all previous versions of the Sapphire headphone amplifier, but requires additional voltage regulation circuitry. The boards are powered by split rails, nominally +12 V and -12 V regulated DC. +/-9V or </a:t>
          </a:r>
          <a:r>
            <a:rPr lang="en-US" sz="1100" b="0" i="0" baseline="0">
              <a:solidFill>
                <a:schemeClr val="dk1"/>
              </a:solidFill>
              <a:effectLst/>
              <a:latin typeface="+mn-lt"/>
              <a:ea typeface="+mn-ea"/>
              <a:cs typeface="+mn-cs"/>
            </a:rPr>
            <a:t>+/-</a:t>
          </a:r>
          <a:r>
            <a:rPr lang="en-US" sz="1100" b="0" i="0" u="none" strike="noStrike" baseline="0">
              <a:solidFill>
                <a:schemeClr val="dk1"/>
              </a:solidFill>
              <a:effectLst/>
              <a:latin typeface="+mn-lt"/>
              <a:ea typeface="+mn-ea"/>
              <a:cs typeface="+mn-cs"/>
            </a:rPr>
            <a:t>15 V can also be used, the circuit is not fussy.</a:t>
          </a:r>
        </a:p>
        <a:p>
          <a:endParaRPr lang="en-US" sz="1100" b="0" i="0" u="none" strike="noStrike" baseline="0">
            <a:solidFill>
              <a:schemeClr val="dk1"/>
            </a:solidFill>
            <a:effectLst/>
            <a:latin typeface="+mn-lt"/>
            <a:ea typeface="+mn-ea"/>
            <a:cs typeface="+mn-cs"/>
          </a:endParaRPr>
        </a:p>
        <a:p>
          <a:r>
            <a:rPr lang="en-US" sz="1100" b="0" i="0" baseline="0">
              <a:solidFill>
                <a:schemeClr val="dk1"/>
              </a:solidFill>
              <a:effectLst/>
              <a:latin typeface="+mn-lt"/>
              <a:ea typeface="+mn-ea"/>
              <a:cs typeface="+mn-cs"/>
            </a:rPr>
            <a:t>The gain can be adjusted  between 2 and 26 dB by changing the value of R2, R3 and C2. See the worksheet for details.</a:t>
          </a:r>
        </a:p>
        <a:p>
          <a:endParaRPr lang="en-US" sz="1100" b="0" i="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Lead wires can be soldered direct to the board, or pins/standoffs can be used. The board also accepts standard 0.2" (5.08 mm) pitch terminal blocks. (Mouser </a:t>
          </a:r>
          <a:r>
            <a:rPr lang="en-US" sz="1100" b="0" i="0">
              <a:solidFill>
                <a:schemeClr val="dk1"/>
              </a:solidFill>
              <a:effectLst/>
              <a:latin typeface="+mn-lt"/>
              <a:ea typeface="+mn-ea"/>
              <a:cs typeface="+mn-cs"/>
            </a:rPr>
            <a:t>651-1729128)</a:t>
          </a:r>
          <a:endParaRPr lang="en-US" sz="1100" baseline="0">
            <a:solidFill>
              <a:schemeClr val="dk1"/>
            </a:solidFill>
            <a:effectLst/>
            <a:latin typeface="+mn-lt"/>
            <a:ea typeface="+mn-ea"/>
            <a:cs typeface="+mn-cs"/>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Be careful to correctly identify the transistors and the orientation. The orientation of the TO-92 packages is indicated by the flat of the silkscreen pattern. BC327 (pnp) flat faces to the right. BC337 (npn) flat faces left. For the TO-126 packages, pin 1 is the emitter and indicated by a white dot on the silkscreen.</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Despite thermal isolation, soldering the pads that are set in the solid ground plane is more difficult that the pads which are part of thin traces. Be sure to hold the iron tip against the pad for 5-10 seconds to get it good and hot before heating the component lead and soldering in the component. A good soldering iron with a power of 50 W or greater is highly recommended, it makes the job infinitely easier. c.f. Hakko FX-950.</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Soldering tip for TO-92 transistors: bend center lead slightly backwards, push in package, solder one lead, adjust, solder remaining leads.</a:t>
          </a:r>
        </a:p>
        <a:p>
          <a:endParaRPr lang="en-US" sz="1100" baseline="0">
            <a:solidFill>
              <a:schemeClr val="dk1"/>
            </a:solidFill>
            <a:effectLst/>
            <a:latin typeface="+mn-lt"/>
            <a:ea typeface="+mn-ea"/>
            <a:cs typeface="+mn-cs"/>
          </a:endParaRPr>
        </a:p>
        <a:p>
          <a:r>
            <a:rPr lang="en-US" sz="1100" b="1" baseline="0">
              <a:solidFill>
                <a:schemeClr val="dk1"/>
              </a:solidFill>
              <a:effectLst/>
              <a:latin typeface="+mn-lt"/>
              <a:ea typeface="+mn-ea"/>
              <a:cs typeface="+mn-cs"/>
            </a:rPr>
            <a:t>Unity H (Headphone Amplifier)</a:t>
          </a:r>
        </a:p>
        <a:p>
          <a:endParaRPr lang="en-US" sz="1100" baseline="0">
            <a:solidFill>
              <a:schemeClr val="dk1"/>
            </a:solidFill>
            <a:effectLst/>
            <a:latin typeface="+mn-lt"/>
            <a:ea typeface="+mn-ea"/>
            <a:cs typeface="+mn-cs"/>
          </a:endParaRPr>
        </a:p>
        <a:p>
          <a:r>
            <a:rPr lang="en-US">
              <a:effectLst/>
            </a:rPr>
            <a:t>Configured</a:t>
          </a:r>
          <a:r>
            <a:rPr lang="en-US" baseline="0">
              <a:effectLst/>
            </a:rPr>
            <a:t> for about 50 mA bias current, use Q13H and Q14H instead of Q13 and Q14, and heatsink the TO-126 transistors. The devices only dissipate about 0.5 W, so any small heatsink 30 C/W or less will be fine. The transistors can alternatively be bent around and attached against the case as a heatsink.</a:t>
          </a:r>
          <a:endParaRPr lang="en-US">
            <a:effectLst/>
          </a:endParaRPr>
        </a:p>
        <a:p>
          <a:endParaRPr lang="en-US">
            <a:effectLst/>
          </a:endParaRPr>
        </a:p>
        <a:p>
          <a:r>
            <a:rPr lang="en-US" sz="1100" b="0" i="0" baseline="0">
              <a:solidFill>
                <a:schemeClr val="dk1"/>
              </a:solidFill>
              <a:effectLst/>
              <a:latin typeface="+mn-lt"/>
              <a:ea typeface="+mn-ea"/>
              <a:cs typeface="+mn-cs"/>
            </a:rPr>
            <a:t>R21 can be increased to between 10 ohms to 47 ohms to linearize the gain if you want to use different headphone impedances.</a:t>
          </a:r>
          <a:endParaRPr lang="en-US">
            <a:effectLst/>
          </a:endParaRP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Richard Murdey</a:t>
          </a:r>
        </a:p>
        <a:p>
          <a:r>
            <a:rPr lang="en-US" sz="1100" baseline="0">
              <a:solidFill>
                <a:schemeClr val="dk1"/>
              </a:solidFill>
              <a:effectLst/>
              <a:latin typeface="+mn-lt"/>
              <a:ea typeface="+mn-ea"/>
              <a:cs typeface="+mn-cs"/>
            </a:rPr>
            <a:t>RJM Audio</a:t>
          </a:r>
        </a:p>
        <a:p>
          <a:r>
            <a:rPr lang="en-US" sz="1100" baseline="0">
              <a:solidFill>
                <a:schemeClr val="dk1"/>
              </a:solidFill>
              <a:effectLst/>
              <a:latin typeface="+mn-lt"/>
              <a:ea typeface="+mn-ea"/>
              <a:cs typeface="+mn-cs"/>
            </a:rPr>
            <a:t>2016</a:t>
          </a:r>
          <a:endParaRPr lang="en-US">
            <a:effectLst/>
          </a:endParaRPr>
        </a:p>
        <a:p>
          <a:endParaRPr lang="en-US" sz="1100" baseline="0"/>
        </a:p>
        <a:p>
          <a:endParaRPr lang="en-US"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
  <sheetViews>
    <sheetView workbookViewId="0">
      <selection activeCell="L20" sqref="L20"/>
    </sheetView>
  </sheetViews>
  <sheetFormatPr defaultRowHeight="15"/>
  <sheetData/>
  <phoneticPr fontId="2"/>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0" workbookViewId="0">
      <selection activeCell="B4" sqref="B4"/>
    </sheetView>
  </sheetViews>
  <sheetFormatPr defaultRowHeight="1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5"/>
  <sheetViews>
    <sheetView topLeftCell="A10" workbookViewId="0">
      <selection activeCell="B1" sqref="B1"/>
    </sheetView>
  </sheetViews>
  <sheetFormatPr defaultRowHeight="15"/>
  <sheetData>
    <row r="1" spans="2:2">
      <c r="B1" t="s">
        <v>122</v>
      </c>
    </row>
    <row r="5" spans="2:2">
      <c r="B5" t="s">
        <v>63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2:AA46"/>
  <sheetViews>
    <sheetView workbookViewId="0">
      <selection activeCell="B20" sqref="B19:B20"/>
    </sheetView>
  </sheetViews>
  <sheetFormatPr defaultColWidth="10.140625" defaultRowHeight="12.75"/>
  <cols>
    <col min="1" max="1" width="16.7109375" style="3" customWidth="1"/>
    <col min="2" max="2" width="26" style="4" customWidth="1"/>
    <col min="3" max="3" width="16.85546875" style="4" customWidth="1"/>
    <col min="4" max="4" width="23" style="4" customWidth="1"/>
    <col min="5" max="5" width="19.140625" style="4" bestFit="1" customWidth="1"/>
    <col min="6" max="6" width="10.140625" style="4"/>
    <col min="7" max="7" width="29.28515625" style="4" customWidth="1"/>
    <col min="8" max="8" width="69.7109375" style="6" bestFit="1" customWidth="1"/>
    <col min="9" max="9" width="10.140625" style="3"/>
    <col min="10" max="10" width="50.42578125" style="3" bestFit="1" customWidth="1"/>
    <col min="11" max="11" width="20" style="3" customWidth="1"/>
    <col min="12" max="16384" width="10.140625" style="3"/>
  </cols>
  <sheetData>
    <row r="2" spans="1:27">
      <c r="B2" s="1" t="s">
        <v>0</v>
      </c>
      <c r="C2" s="1" t="s">
        <v>4</v>
      </c>
      <c r="D2" s="1" t="s">
        <v>8</v>
      </c>
      <c r="E2" s="1" t="s">
        <v>9</v>
      </c>
      <c r="F2" s="1" t="s">
        <v>1</v>
      </c>
      <c r="G2" s="1" t="s">
        <v>10</v>
      </c>
      <c r="H2" s="2" t="s">
        <v>3</v>
      </c>
    </row>
    <row r="3" spans="1:27">
      <c r="B3" s="3"/>
      <c r="C3" s="3"/>
      <c r="D3" s="3"/>
      <c r="E3" s="3"/>
      <c r="F3" s="3" t="s">
        <v>21</v>
      </c>
      <c r="G3" s="4">
        <v>1</v>
      </c>
      <c r="H3" s="3"/>
    </row>
    <row r="4" spans="1:27">
      <c r="B4" s="4" t="s">
        <v>16</v>
      </c>
      <c r="C4" s="4" t="s">
        <v>70</v>
      </c>
      <c r="E4" s="4" t="s">
        <v>17</v>
      </c>
      <c r="H4" s="5" t="s">
        <v>18</v>
      </c>
    </row>
    <row r="5" spans="1:27">
      <c r="A5" s="6" t="s">
        <v>72</v>
      </c>
      <c r="B5" s="9" t="s">
        <v>26</v>
      </c>
      <c r="C5" s="10" t="s">
        <v>52</v>
      </c>
      <c r="D5" s="10" t="s">
        <v>66</v>
      </c>
      <c r="E5" s="10" t="s">
        <v>67</v>
      </c>
      <c r="F5" s="10">
        <v>2</v>
      </c>
      <c r="G5" s="11" t="str">
        <f>IF(F5=0,"",CONCATENATE(D5,"|",F5*$G$3))</f>
        <v>660-MF1/4DC4750F|2</v>
      </c>
      <c r="H5" s="12" t="s">
        <v>33</v>
      </c>
      <c r="K5" s="36"/>
      <c r="L5" s="33"/>
      <c r="M5" s="33"/>
      <c r="N5" s="33"/>
      <c r="O5" s="33"/>
      <c r="P5" s="14"/>
      <c r="Q5" s="33"/>
      <c r="R5" s="33"/>
      <c r="S5" s="33"/>
      <c r="T5" s="33"/>
      <c r="U5" s="33"/>
      <c r="V5" s="33"/>
      <c r="W5" s="33"/>
      <c r="X5" s="33"/>
      <c r="Y5" s="33"/>
      <c r="Z5" s="33"/>
      <c r="AA5" s="33"/>
    </row>
    <row r="6" spans="1:27">
      <c r="B6" s="23" t="s">
        <v>27</v>
      </c>
      <c r="C6" s="24" t="s">
        <v>88</v>
      </c>
      <c r="D6" s="14" t="s">
        <v>65</v>
      </c>
      <c r="E6" s="14" t="s">
        <v>67</v>
      </c>
      <c r="F6" s="14">
        <v>2</v>
      </c>
      <c r="G6" s="15" t="str">
        <f>IF(F6=0,"",CONCATENATE(D6,"|",F6*$G$3))</f>
        <v>660-MF1/4DC1001F|2</v>
      </c>
      <c r="H6" s="16" t="s">
        <v>33</v>
      </c>
      <c r="K6" s="35"/>
      <c r="L6" s="33"/>
      <c r="M6" s="33"/>
      <c r="N6" s="33"/>
      <c r="O6" s="33"/>
      <c r="P6" s="14"/>
      <c r="Q6" s="33"/>
      <c r="R6" s="33"/>
      <c r="S6" s="33"/>
      <c r="T6" s="33"/>
      <c r="U6" s="33"/>
      <c r="V6" s="33"/>
      <c r="W6" s="33"/>
      <c r="X6" s="33"/>
      <c r="Y6" s="33"/>
      <c r="Z6" s="33"/>
      <c r="AA6" s="33"/>
    </row>
    <row r="7" spans="1:27">
      <c r="B7" s="23" t="s">
        <v>28</v>
      </c>
      <c r="C7" s="24" t="s">
        <v>89</v>
      </c>
      <c r="D7" s="14" t="s">
        <v>79</v>
      </c>
      <c r="E7" s="14" t="s">
        <v>67</v>
      </c>
      <c r="F7" s="14">
        <v>2</v>
      </c>
      <c r="G7" s="15" t="str">
        <f t="shared" ref="G7" si="0">IF(F7=0,"",CONCATENATE(D7,"|",F7*$G$3))</f>
        <v>660-MF1/4DC1002F|2</v>
      </c>
      <c r="H7" s="16" t="s">
        <v>33</v>
      </c>
      <c r="K7" s="36"/>
      <c r="P7" s="14"/>
    </row>
    <row r="8" spans="1:27">
      <c r="B8" s="13" t="s">
        <v>73</v>
      </c>
      <c r="C8" s="14" t="s">
        <v>76</v>
      </c>
      <c r="D8" s="14" t="s">
        <v>80</v>
      </c>
      <c r="E8" s="14" t="s">
        <v>67</v>
      </c>
      <c r="F8" s="14">
        <v>4</v>
      </c>
      <c r="G8" s="15" t="str">
        <f t="shared" ref="G8:G9" si="1">IF(F8=0,"",CONCATENATE(D8,"|",F8*$G$3))</f>
        <v>660-MF1/4DC1003F|4</v>
      </c>
      <c r="H8" s="16" t="s">
        <v>33</v>
      </c>
      <c r="K8" s="36"/>
      <c r="P8" s="14"/>
    </row>
    <row r="9" spans="1:27">
      <c r="B9" s="13" t="s">
        <v>74</v>
      </c>
      <c r="C9" s="14" t="s">
        <v>77</v>
      </c>
      <c r="D9" s="14" t="s">
        <v>85</v>
      </c>
      <c r="E9" s="14" t="s">
        <v>86</v>
      </c>
      <c r="F9" s="14">
        <v>2</v>
      </c>
      <c r="G9" s="15" t="str">
        <f t="shared" si="1"/>
        <v>72-T93YA-1K|2</v>
      </c>
      <c r="H9" s="16" t="s">
        <v>87</v>
      </c>
      <c r="K9" s="35"/>
      <c r="P9" s="14"/>
    </row>
    <row r="10" spans="1:27">
      <c r="B10" s="13" t="s">
        <v>29</v>
      </c>
      <c r="C10" s="14" t="s">
        <v>75</v>
      </c>
      <c r="D10" s="14" t="s">
        <v>79</v>
      </c>
      <c r="E10" s="14" t="s">
        <v>67</v>
      </c>
      <c r="F10" s="14">
        <v>4</v>
      </c>
      <c r="G10" s="15" t="str">
        <f t="shared" ref="G10" si="2">IF(F10=0,"",CONCATENATE(D10,"|",F10*$G$3))</f>
        <v>660-MF1/4DC1002F|4</v>
      </c>
      <c r="H10" s="16" t="s">
        <v>33</v>
      </c>
      <c r="K10" s="35"/>
      <c r="P10" s="14"/>
    </row>
    <row r="11" spans="1:27" ht="12.75" customHeight="1">
      <c r="B11" s="13" t="s">
        <v>30</v>
      </c>
      <c r="C11" s="14" t="s">
        <v>5</v>
      </c>
      <c r="D11" s="14" t="s">
        <v>65</v>
      </c>
      <c r="E11" s="14" t="s">
        <v>67</v>
      </c>
      <c r="F11" s="14">
        <v>4</v>
      </c>
      <c r="G11" s="15" t="str">
        <f t="shared" ref="G11" si="3">IF(F11=0,"",CONCATENATE(D11,"|",F11*$G$3))</f>
        <v>660-MF1/4DC1001F|4</v>
      </c>
      <c r="H11" s="16" t="s">
        <v>33</v>
      </c>
      <c r="K11" s="36"/>
      <c r="P11" s="21"/>
    </row>
    <row r="12" spans="1:27">
      <c r="B12" s="13" t="s">
        <v>31</v>
      </c>
      <c r="C12" s="14" t="s">
        <v>52</v>
      </c>
      <c r="D12" s="14" t="s">
        <v>66</v>
      </c>
      <c r="E12" s="14" t="s">
        <v>67</v>
      </c>
      <c r="F12" s="14">
        <v>4</v>
      </c>
      <c r="G12" s="15" t="str">
        <f t="shared" ref="G12:G22" si="4">IF(F12=0,"",CONCATENATE(D12,"|",F12*$G$3))</f>
        <v>660-MF1/4DC4750F|4</v>
      </c>
      <c r="H12" s="16" t="s">
        <v>33</v>
      </c>
      <c r="K12" s="36"/>
      <c r="P12" s="14"/>
    </row>
    <row r="13" spans="1:27">
      <c r="B13" s="13" t="s">
        <v>39</v>
      </c>
      <c r="C13" s="14" t="s">
        <v>5</v>
      </c>
      <c r="D13" s="14" t="s">
        <v>65</v>
      </c>
      <c r="E13" s="14" t="s">
        <v>67</v>
      </c>
      <c r="F13" s="14">
        <v>4</v>
      </c>
      <c r="G13" s="15" t="str">
        <f t="shared" ref="G13:G14" si="5">IF(F13=0,"",CONCATENATE(D13,"|",F13*$G$3))</f>
        <v>660-MF1/4DC1001F|4</v>
      </c>
      <c r="H13" s="16" t="s">
        <v>33</v>
      </c>
      <c r="J13" s="36"/>
      <c r="K13" s="36"/>
      <c r="P13" s="14"/>
    </row>
    <row r="14" spans="1:27">
      <c r="B14" s="13" t="s">
        <v>38</v>
      </c>
      <c r="C14" s="14" t="s">
        <v>5</v>
      </c>
      <c r="D14" s="14" t="s">
        <v>65</v>
      </c>
      <c r="E14" s="14" t="s">
        <v>67</v>
      </c>
      <c r="F14" s="14">
        <v>4</v>
      </c>
      <c r="G14" s="15" t="str">
        <f t="shared" si="5"/>
        <v>660-MF1/4DC1001F|4</v>
      </c>
      <c r="H14" s="16" t="s">
        <v>33</v>
      </c>
      <c r="K14" s="35"/>
      <c r="P14" s="14"/>
    </row>
    <row r="15" spans="1:27">
      <c r="B15" s="13" t="s">
        <v>81</v>
      </c>
      <c r="C15" s="14" t="s">
        <v>78</v>
      </c>
      <c r="D15" s="14" t="s">
        <v>91</v>
      </c>
      <c r="E15" s="14" t="s">
        <v>67</v>
      </c>
      <c r="F15" s="14">
        <v>8</v>
      </c>
      <c r="G15" s="15" t="str">
        <f t="shared" si="4"/>
        <v>660-MF1/4DC1000F|8</v>
      </c>
      <c r="H15" s="16" t="s">
        <v>33</v>
      </c>
      <c r="J15" s="34"/>
      <c r="K15" s="36"/>
      <c r="M15" s="34"/>
      <c r="P15" s="14"/>
    </row>
    <row r="16" spans="1:27">
      <c r="B16" s="13" t="s">
        <v>40</v>
      </c>
      <c r="C16" s="14" t="s">
        <v>6</v>
      </c>
      <c r="D16" s="14" t="s">
        <v>35</v>
      </c>
      <c r="E16" s="14" t="s">
        <v>20</v>
      </c>
      <c r="F16" s="14">
        <v>2</v>
      </c>
      <c r="G16" s="15" t="str">
        <f t="shared" ref="G16" si="6">IF(F16=0,"",CONCATENATE(D16,"|",F16*$G$3))</f>
        <v>791-RC1/4-470JB|2</v>
      </c>
      <c r="H16" s="16" t="s">
        <v>34</v>
      </c>
      <c r="J16" s="34"/>
      <c r="K16" s="36"/>
      <c r="M16" s="34"/>
      <c r="P16" s="14"/>
    </row>
    <row r="17" spans="2:8">
      <c r="B17" s="13" t="s">
        <v>32</v>
      </c>
      <c r="C17" s="14" t="s">
        <v>49</v>
      </c>
      <c r="D17" s="14" t="s">
        <v>11</v>
      </c>
      <c r="E17" s="14" t="s">
        <v>12</v>
      </c>
      <c r="F17" s="14">
        <v>2</v>
      </c>
      <c r="G17" s="15" t="str">
        <f t="shared" si="4"/>
        <v>598-930C1P47K-F|2</v>
      </c>
      <c r="H17" s="16" t="s">
        <v>60</v>
      </c>
    </row>
    <row r="18" spans="2:8">
      <c r="B18" s="13" t="s">
        <v>82</v>
      </c>
      <c r="C18" s="14" t="s">
        <v>48</v>
      </c>
      <c r="D18" s="21" t="s">
        <v>47</v>
      </c>
      <c r="E18" s="14" t="s">
        <v>50</v>
      </c>
      <c r="F18" s="14">
        <v>2</v>
      </c>
      <c r="G18" s="15" t="str">
        <f t="shared" si="4"/>
        <v>810-FK28C0G2A101J|2</v>
      </c>
      <c r="H18" s="16" t="s">
        <v>61</v>
      </c>
    </row>
    <row r="19" spans="2:8">
      <c r="B19" s="13" t="s">
        <v>124</v>
      </c>
      <c r="C19" s="14" t="s">
        <v>2</v>
      </c>
      <c r="D19" s="14" t="s">
        <v>19</v>
      </c>
      <c r="E19" s="14" t="s">
        <v>7</v>
      </c>
      <c r="F19" s="14">
        <v>16</v>
      </c>
      <c r="G19" s="15" t="str">
        <f t="shared" si="4"/>
        <v>647-UKW1E101MED|16</v>
      </c>
      <c r="H19" s="16" t="s">
        <v>71</v>
      </c>
    </row>
    <row r="20" spans="2:8">
      <c r="B20" s="13" t="s">
        <v>125</v>
      </c>
      <c r="C20" s="14" t="s">
        <v>23</v>
      </c>
      <c r="D20" s="14" t="s">
        <v>37</v>
      </c>
      <c r="E20" s="14" t="s">
        <v>36</v>
      </c>
      <c r="F20" s="14">
        <v>8</v>
      </c>
      <c r="G20" s="15" t="str">
        <f t="shared" si="4"/>
        <v>810-FK28X7R1H104K|8</v>
      </c>
      <c r="H20" s="16" t="s">
        <v>62</v>
      </c>
    </row>
    <row r="21" spans="2:8">
      <c r="B21" s="13" t="s">
        <v>83</v>
      </c>
      <c r="C21" s="14" t="s">
        <v>41</v>
      </c>
      <c r="D21" s="14" t="s">
        <v>43</v>
      </c>
      <c r="E21" s="14" t="s">
        <v>53</v>
      </c>
      <c r="F21" s="14">
        <v>14</v>
      </c>
      <c r="G21" s="15" t="str">
        <f t="shared" si="4"/>
        <v>512-BC32725BU|14</v>
      </c>
      <c r="H21" s="16" t="s">
        <v>45</v>
      </c>
    </row>
    <row r="22" spans="2:8">
      <c r="B22" s="17" t="s">
        <v>84</v>
      </c>
      <c r="C22" s="18" t="s">
        <v>42</v>
      </c>
      <c r="D22" s="18" t="s">
        <v>44</v>
      </c>
      <c r="E22" s="18" t="s">
        <v>53</v>
      </c>
      <c r="F22" s="18">
        <v>14</v>
      </c>
      <c r="G22" s="19" t="str">
        <f t="shared" si="4"/>
        <v>512-BC33725BU|14</v>
      </c>
      <c r="H22" s="37" t="s">
        <v>46</v>
      </c>
    </row>
    <row r="24" spans="2:8">
      <c r="B24" s="38" t="s">
        <v>90</v>
      </c>
    </row>
    <row r="25" spans="2:8">
      <c r="C25" s="6"/>
    </row>
    <row r="29" spans="2:8">
      <c r="B29" s="7"/>
      <c r="C29" s="8"/>
    </row>
    <row r="44" spans="3:5">
      <c r="D44" s="20"/>
    </row>
    <row r="46" spans="3:5">
      <c r="C46" s="14"/>
      <c r="D46" s="14"/>
      <c r="E46" s="14"/>
    </row>
  </sheetData>
  <sortState ref="M5:Q20">
    <sortCondition ref="M5"/>
  </sortState>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A49"/>
  <sheetViews>
    <sheetView tabSelected="1" workbookViewId="0">
      <selection activeCell="G3" sqref="G3"/>
    </sheetView>
  </sheetViews>
  <sheetFormatPr defaultColWidth="10.140625" defaultRowHeight="12.75"/>
  <cols>
    <col min="1" max="1" width="16.7109375" style="3" customWidth="1"/>
    <col min="2" max="2" width="26" style="4" customWidth="1"/>
    <col min="3" max="3" width="16.85546875" style="4" customWidth="1"/>
    <col min="4" max="4" width="23" style="4" customWidth="1"/>
    <col min="5" max="5" width="19.140625" style="4" bestFit="1" customWidth="1"/>
    <col min="6" max="6" width="10.140625" style="4"/>
    <col min="7" max="7" width="29.28515625" style="4" customWidth="1"/>
    <col min="8" max="8" width="69.7109375" style="6" bestFit="1" customWidth="1"/>
    <col min="9" max="9" width="10.140625" style="3"/>
    <col min="10" max="10" width="50.42578125" style="3" bestFit="1" customWidth="1"/>
    <col min="11" max="11" width="20" style="3" customWidth="1"/>
    <col min="12" max="16384" width="10.140625" style="3"/>
  </cols>
  <sheetData>
    <row r="2" spans="1:27">
      <c r="B2" s="1" t="s">
        <v>0</v>
      </c>
      <c r="C2" s="1" t="s">
        <v>4</v>
      </c>
      <c r="D2" s="1" t="s">
        <v>8</v>
      </c>
      <c r="E2" s="1" t="s">
        <v>9</v>
      </c>
      <c r="F2" s="1" t="s">
        <v>1</v>
      </c>
      <c r="G2" s="1" t="s">
        <v>10</v>
      </c>
      <c r="H2" s="2" t="s">
        <v>3</v>
      </c>
    </row>
    <row r="3" spans="1:27">
      <c r="B3" s="3"/>
      <c r="C3" s="3"/>
      <c r="D3" s="3"/>
      <c r="E3" s="3"/>
      <c r="F3" s="3" t="s">
        <v>21</v>
      </c>
      <c r="G3" s="4">
        <v>1</v>
      </c>
      <c r="H3" s="3"/>
    </row>
    <row r="4" spans="1:27">
      <c r="B4" s="4" t="s">
        <v>16</v>
      </c>
      <c r="C4" s="4" t="s">
        <v>70</v>
      </c>
      <c r="E4" s="4" t="s">
        <v>17</v>
      </c>
      <c r="H4" s="5" t="s">
        <v>18</v>
      </c>
    </row>
    <row r="5" spans="1:27">
      <c r="A5" s="6" t="s">
        <v>72</v>
      </c>
      <c r="B5" s="9" t="s">
        <v>26</v>
      </c>
      <c r="C5" s="10" t="s">
        <v>52</v>
      </c>
      <c r="D5" s="10" t="s">
        <v>66</v>
      </c>
      <c r="E5" s="10" t="s">
        <v>67</v>
      </c>
      <c r="F5" s="10">
        <v>2</v>
      </c>
      <c r="G5" s="11" t="str">
        <f>IF(F5=0,"",CONCATENATE(D5,"|",F5*$G$3))</f>
        <v>660-MF1/4DC4750F|2</v>
      </c>
      <c r="H5" s="12" t="s">
        <v>33</v>
      </c>
      <c r="K5" s="36"/>
      <c r="L5" s="33"/>
      <c r="M5" s="33"/>
      <c r="N5" s="33"/>
      <c r="O5" s="33"/>
      <c r="P5" s="14"/>
      <c r="Q5" s="33"/>
      <c r="R5" s="33"/>
      <c r="S5" s="33"/>
      <c r="T5" s="33"/>
      <c r="U5" s="33"/>
      <c r="V5" s="33"/>
      <c r="W5" s="33"/>
      <c r="X5" s="33"/>
      <c r="Y5" s="33"/>
      <c r="Z5" s="33"/>
      <c r="AA5" s="33"/>
    </row>
    <row r="6" spans="1:27">
      <c r="B6" s="23" t="s">
        <v>27</v>
      </c>
      <c r="C6" s="24" t="s">
        <v>88</v>
      </c>
      <c r="D6" s="14" t="s">
        <v>65</v>
      </c>
      <c r="E6" s="14" t="s">
        <v>67</v>
      </c>
      <c r="F6" s="14">
        <v>2</v>
      </c>
      <c r="G6" s="15" t="str">
        <f>IF(F6=0,"",CONCATENATE(D6,"|",F6*$G$3))</f>
        <v>660-MF1/4DC1001F|2</v>
      </c>
      <c r="H6" s="16" t="s">
        <v>33</v>
      </c>
      <c r="K6" s="35"/>
      <c r="L6" s="33"/>
      <c r="M6" s="33"/>
      <c r="N6" s="33"/>
      <c r="O6" s="33"/>
      <c r="P6" s="14"/>
      <c r="Q6" s="33"/>
      <c r="R6" s="33"/>
      <c r="S6" s="33"/>
      <c r="T6" s="33"/>
      <c r="U6" s="33"/>
      <c r="V6" s="33"/>
      <c r="W6" s="33"/>
      <c r="X6" s="33"/>
      <c r="Y6" s="33"/>
      <c r="Z6" s="33"/>
      <c r="AA6" s="33"/>
    </row>
    <row r="7" spans="1:27">
      <c r="B7" s="23" t="s">
        <v>28</v>
      </c>
      <c r="C7" s="24" t="s">
        <v>89</v>
      </c>
      <c r="D7" s="14" t="s">
        <v>79</v>
      </c>
      <c r="E7" s="14" t="s">
        <v>67</v>
      </c>
      <c r="F7" s="14">
        <v>2</v>
      </c>
      <c r="G7" s="15" t="str">
        <f t="shared" ref="G7:G24" si="0">IF(F7=0,"",CONCATENATE(D7,"|",F7*$G$3))</f>
        <v>660-MF1/4DC1002F|2</v>
      </c>
      <c r="H7" s="16" t="s">
        <v>33</v>
      </c>
      <c r="K7" s="36"/>
      <c r="P7" s="14"/>
    </row>
    <row r="8" spans="1:27">
      <c r="B8" s="13" t="s">
        <v>73</v>
      </c>
      <c r="C8" s="14" t="s">
        <v>76</v>
      </c>
      <c r="D8" s="14" t="s">
        <v>80</v>
      </c>
      <c r="E8" s="14" t="s">
        <v>67</v>
      </c>
      <c r="F8" s="14">
        <v>4</v>
      </c>
      <c r="G8" s="15" t="str">
        <f t="shared" si="0"/>
        <v>660-MF1/4DC1003F|4</v>
      </c>
      <c r="H8" s="16" t="s">
        <v>33</v>
      </c>
      <c r="K8" s="36"/>
      <c r="P8" s="14"/>
    </row>
    <row r="9" spans="1:27">
      <c r="B9" s="13" t="s">
        <v>74</v>
      </c>
      <c r="C9" s="14" t="s">
        <v>77</v>
      </c>
      <c r="D9" s="14" t="s">
        <v>85</v>
      </c>
      <c r="E9" s="14" t="s">
        <v>86</v>
      </c>
      <c r="F9" s="14">
        <v>2</v>
      </c>
      <c r="G9" s="15" t="str">
        <f t="shared" si="0"/>
        <v>72-T93YA-1K|2</v>
      </c>
      <c r="H9" s="16" t="s">
        <v>87</v>
      </c>
      <c r="K9" s="35"/>
      <c r="P9" s="14"/>
    </row>
    <row r="10" spans="1:27">
      <c r="B10" s="13" t="s">
        <v>29</v>
      </c>
      <c r="C10" s="14" t="s">
        <v>75</v>
      </c>
      <c r="D10" s="14" t="s">
        <v>79</v>
      </c>
      <c r="E10" s="14" t="s">
        <v>67</v>
      </c>
      <c r="F10" s="14">
        <v>4</v>
      </c>
      <c r="G10" s="15" t="str">
        <f t="shared" si="0"/>
        <v>660-MF1/4DC1002F|4</v>
      </c>
      <c r="H10" s="16" t="s">
        <v>33</v>
      </c>
      <c r="K10" s="35"/>
      <c r="P10" s="14"/>
    </row>
    <row r="11" spans="1:27" ht="12.75" customHeight="1">
      <c r="B11" s="13" t="s">
        <v>30</v>
      </c>
      <c r="C11" s="14" t="s">
        <v>5</v>
      </c>
      <c r="D11" s="14" t="s">
        <v>65</v>
      </c>
      <c r="E11" s="14" t="s">
        <v>67</v>
      </c>
      <c r="F11" s="14">
        <v>4</v>
      </c>
      <c r="G11" s="15" t="str">
        <f t="shared" si="0"/>
        <v>660-MF1/4DC1001F|4</v>
      </c>
      <c r="H11" s="16" t="s">
        <v>33</v>
      </c>
      <c r="K11" s="36"/>
      <c r="P11" s="21"/>
    </row>
    <row r="12" spans="1:27">
      <c r="B12" s="13" t="s">
        <v>31</v>
      </c>
      <c r="C12" s="14" t="s">
        <v>52</v>
      </c>
      <c r="D12" s="14" t="s">
        <v>66</v>
      </c>
      <c r="E12" s="14" t="s">
        <v>67</v>
      </c>
      <c r="F12" s="14">
        <v>4</v>
      </c>
      <c r="G12" s="15" t="str">
        <f t="shared" si="0"/>
        <v>660-MF1/4DC4750F|4</v>
      </c>
      <c r="H12" s="16" t="s">
        <v>33</v>
      </c>
      <c r="K12" s="36"/>
      <c r="P12" s="14"/>
    </row>
    <row r="13" spans="1:27">
      <c r="B13" s="13" t="s">
        <v>39</v>
      </c>
      <c r="C13" s="14" t="s">
        <v>5</v>
      </c>
      <c r="D13" s="14" t="s">
        <v>65</v>
      </c>
      <c r="E13" s="14" t="s">
        <v>67</v>
      </c>
      <c r="F13" s="14">
        <v>4</v>
      </c>
      <c r="G13" s="15" t="str">
        <f t="shared" si="0"/>
        <v>660-MF1/4DC1001F|4</v>
      </c>
      <c r="H13" s="16" t="s">
        <v>33</v>
      </c>
      <c r="J13" s="36"/>
      <c r="K13" s="36"/>
      <c r="P13" s="14"/>
    </row>
    <row r="14" spans="1:27">
      <c r="B14" s="39" t="s">
        <v>38</v>
      </c>
      <c r="C14" s="40" t="s">
        <v>93</v>
      </c>
      <c r="D14" s="40" t="s">
        <v>92</v>
      </c>
      <c r="E14" s="40" t="s">
        <v>67</v>
      </c>
      <c r="F14" s="40">
        <v>4</v>
      </c>
      <c r="G14" s="15" t="str">
        <f t="shared" si="0"/>
        <v>660-MF1/4DC2210F|4</v>
      </c>
      <c r="H14" s="41" t="s">
        <v>33</v>
      </c>
      <c r="K14" s="35"/>
      <c r="P14" s="14"/>
    </row>
    <row r="15" spans="1:27">
      <c r="B15" s="39" t="s">
        <v>81</v>
      </c>
      <c r="C15" s="40" t="s">
        <v>68</v>
      </c>
      <c r="D15" s="40" t="s">
        <v>69</v>
      </c>
      <c r="E15" s="40" t="s">
        <v>67</v>
      </c>
      <c r="F15" s="40">
        <v>8</v>
      </c>
      <c r="G15" s="15" t="str">
        <f t="shared" si="0"/>
        <v>660-MF1/4DC10R0F|8</v>
      </c>
      <c r="H15" s="41" t="s">
        <v>33</v>
      </c>
      <c r="J15" s="34"/>
      <c r="K15" s="36"/>
      <c r="M15" s="34"/>
      <c r="P15" s="14"/>
    </row>
    <row r="16" spans="1:27">
      <c r="B16" s="39" t="s">
        <v>40</v>
      </c>
      <c r="C16" s="40" t="s">
        <v>22</v>
      </c>
      <c r="D16" s="40" t="s">
        <v>64</v>
      </c>
      <c r="E16" s="40" t="s">
        <v>67</v>
      </c>
      <c r="F16" s="40">
        <v>2</v>
      </c>
      <c r="G16" s="15" t="str">
        <f t="shared" si="0"/>
        <v>660-MF1/4DC1R00F|2</v>
      </c>
      <c r="H16" s="41" t="s">
        <v>33</v>
      </c>
      <c r="J16" s="34"/>
      <c r="K16" s="36"/>
      <c r="M16" s="34"/>
      <c r="P16" s="14"/>
    </row>
    <row r="17" spans="2:9">
      <c r="B17" s="13" t="s">
        <v>32</v>
      </c>
      <c r="C17" s="14" t="s">
        <v>49</v>
      </c>
      <c r="D17" s="14" t="s">
        <v>11</v>
      </c>
      <c r="E17" s="14" t="s">
        <v>12</v>
      </c>
      <c r="F17" s="14">
        <v>2</v>
      </c>
      <c r="G17" s="15" t="str">
        <f t="shared" si="0"/>
        <v>598-930C1P47K-F|2</v>
      </c>
      <c r="H17" s="16" t="s">
        <v>60</v>
      </c>
    </row>
    <row r="18" spans="2:9">
      <c r="B18" s="13" t="s">
        <v>82</v>
      </c>
      <c r="C18" s="14" t="s">
        <v>48</v>
      </c>
      <c r="D18" s="21" t="s">
        <v>47</v>
      </c>
      <c r="E18" s="14" t="s">
        <v>50</v>
      </c>
      <c r="F18" s="14">
        <v>2</v>
      </c>
      <c r="G18" s="15" t="str">
        <f t="shared" si="0"/>
        <v>810-FK28C0G2A101J|2</v>
      </c>
      <c r="H18" s="16" t="s">
        <v>61</v>
      </c>
    </row>
    <row r="19" spans="2:9">
      <c r="B19" s="13" t="s">
        <v>124</v>
      </c>
      <c r="C19" s="14" t="s">
        <v>2</v>
      </c>
      <c r="D19" s="14" t="s">
        <v>19</v>
      </c>
      <c r="E19" s="14" t="s">
        <v>7</v>
      </c>
      <c r="F19" s="14">
        <v>16</v>
      </c>
      <c r="G19" s="15" t="str">
        <f t="shared" si="0"/>
        <v>647-UKW1E101MED|16</v>
      </c>
      <c r="H19" s="16" t="s">
        <v>71</v>
      </c>
    </row>
    <row r="20" spans="2:9">
      <c r="B20" s="13" t="s">
        <v>125</v>
      </c>
      <c r="C20" s="14" t="s">
        <v>23</v>
      </c>
      <c r="D20" s="14" t="s">
        <v>37</v>
      </c>
      <c r="E20" s="14" t="s">
        <v>36</v>
      </c>
      <c r="F20" s="14">
        <v>8</v>
      </c>
      <c r="G20" s="15" t="str">
        <f t="shared" si="0"/>
        <v>810-FK28X7R1H104K|8</v>
      </c>
      <c r="H20" s="16" t="s">
        <v>62</v>
      </c>
    </row>
    <row r="21" spans="2:9">
      <c r="B21" s="13" t="s">
        <v>96</v>
      </c>
      <c r="C21" s="14" t="s">
        <v>41</v>
      </c>
      <c r="D21" s="14" t="s">
        <v>43</v>
      </c>
      <c r="E21" s="14" t="s">
        <v>53</v>
      </c>
      <c r="F21" s="14">
        <v>12</v>
      </c>
      <c r="G21" s="15" t="str">
        <f t="shared" si="0"/>
        <v>512-BC32725BU|12</v>
      </c>
      <c r="H21" s="16" t="s">
        <v>45</v>
      </c>
    </row>
    <row r="22" spans="2:9">
      <c r="B22" s="13" t="s">
        <v>97</v>
      </c>
      <c r="C22" s="14" t="s">
        <v>42</v>
      </c>
      <c r="D22" s="14" t="s">
        <v>44</v>
      </c>
      <c r="E22" s="14" t="s">
        <v>53</v>
      </c>
      <c r="F22" s="14">
        <v>12</v>
      </c>
      <c r="G22" s="15" t="str">
        <f t="shared" si="0"/>
        <v>512-BC33725BU|12</v>
      </c>
      <c r="H22" s="16" t="s">
        <v>46</v>
      </c>
    </row>
    <row r="23" spans="2:9">
      <c r="B23" s="39" t="s">
        <v>94</v>
      </c>
      <c r="C23" s="40" t="s">
        <v>98</v>
      </c>
      <c r="D23" s="40" t="s">
        <v>15</v>
      </c>
      <c r="E23" s="40" t="s">
        <v>14</v>
      </c>
      <c r="F23" s="40">
        <v>2</v>
      </c>
      <c r="G23" s="15" t="str">
        <f t="shared" si="0"/>
        <v>512-BD13616S|2</v>
      </c>
      <c r="H23" s="41" t="s">
        <v>25</v>
      </c>
    </row>
    <row r="24" spans="2:9">
      <c r="B24" s="39" t="s">
        <v>95</v>
      </c>
      <c r="C24" s="40" t="s">
        <v>99</v>
      </c>
      <c r="D24" s="40" t="s">
        <v>13</v>
      </c>
      <c r="E24" s="40" t="s">
        <v>14</v>
      </c>
      <c r="F24" s="40">
        <v>2</v>
      </c>
      <c r="G24" s="15" t="str">
        <f t="shared" si="0"/>
        <v>512-BD13516S|2</v>
      </c>
      <c r="H24" s="41" t="s">
        <v>24</v>
      </c>
    </row>
    <row r="25" spans="2:9">
      <c r="B25" s="42" t="s">
        <v>102</v>
      </c>
      <c r="C25" s="43" t="s">
        <v>54</v>
      </c>
      <c r="D25" s="43" t="s">
        <v>100</v>
      </c>
      <c r="E25" s="43" t="s">
        <v>101</v>
      </c>
      <c r="F25" s="43">
        <v>4</v>
      </c>
      <c r="G25" s="19" t="str">
        <f>IF(F25=0,"",CONCATENATE(D25,"|",F25*$G$3))</f>
        <v>532-507302B00|4</v>
      </c>
      <c r="H25" s="44" t="s">
        <v>103</v>
      </c>
      <c r="I25" s="3" t="s">
        <v>104</v>
      </c>
    </row>
    <row r="27" spans="2:9">
      <c r="B27" s="38" t="s">
        <v>90</v>
      </c>
    </row>
    <row r="28" spans="2:9">
      <c r="C28" s="6"/>
    </row>
    <row r="32" spans="2:9">
      <c r="B32" s="7"/>
      <c r="C32" s="8"/>
    </row>
    <row r="47" spans="4:4">
      <c r="D47" s="20"/>
    </row>
    <row r="49" spans="3:5">
      <c r="C49" s="14"/>
      <c r="D49" s="14"/>
      <c r="E49" s="14"/>
    </row>
  </sheetData>
  <pageMargins left="0.7" right="0.7" top="0.75" bottom="0.75" header="0.3" footer="0.3"/>
  <pageSetup paperSize="9" scale="6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I43" sqref="I43"/>
    </sheetView>
  </sheetViews>
  <sheetFormatPr defaultRowHeight="1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23"/>
  <sheetViews>
    <sheetView workbookViewId="0">
      <selection activeCell="H13" sqref="H13"/>
    </sheetView>
  </sheetViews>
  <sheetFormatPr defaultRowHeight="15"/>
  <cols>
    <col min="2" max="2" width="9.140625" style="26"/>
    <col min="15" max="16" width="14.28515625" bestFit="1" customWidth="1"/>
    <col min="17" max="17" width="12" bestFit="1" customWidth="1"/>
  </cols>
  <sheetData>
    <row r="2" spans="2:17">
      <c r="B2" t="s">
        <v>55</v>
      </c>
      <c r="E2" s="28">
        <v>300</v>
      </c>
      <c r="F2" t="s">
        <v>56</v>
      </c>
      <c r="G2" t="s">
        <v>126</v>
      </c>
    </row>
    <row r="3" spans="2:17">
      <c r="B3" t="s">
        <v>57</v>
      </c>
      <c r="E3" s="29">
        <v>97</v>
      </c>
      <c r="F3" t="s">
        <v>58</v>
      </c>
      <c r="G3" t="s">
        <v>126</v>
      </c>
    </row>
    <row r="4" spans="2:17">
      <c r="B4"/>
      <c r="E4" s="26"/>
    </row>
    <row r="5" spans="2:17">
      <c r="B5" t="s">
        <v>59</v>
      </c>
      <c r="E5" s="32">
        <f>20*LOG(SQRT((10^((94-E3)/10))/1000*E2))+40.7-6</f>
        <v>26.471212547196629</v>
      </c>
      <c r="F5" t="s">
        <v>51</v>
      </c>
      <c r="G5" t="s">
        <v>123</v>
      </c>
    </row>
    <row r="6" spans="2:17">
      <c r="B6" s="30"/>
      <c r="M6" s="22"/>
    </row>
    <row r="7" spans="2:17">
      <c r="O7" s="26"/>
      <c r="P7" s="26"/>
      <c r="Q7" s="26"/>
    </row>
    <row r="10" spans="2:17" ht="15.75" thickBot="1">
      <c r="B10" s="47" t="s">
        <v>82</v>
      </c>
      <c r="C10" s="47" t="s">
        <v>27</v>
      </c>
      <c r="D10" s="47" t="s">
        <v>28</v>
      </c>
      <c r="E10" s="47" t="s">
        <v>105</v>
      </c>
    </row>
    <row r="11" spans="2:17">
      <c r="B11" s="46" t="s">
        <v>118</v>
      </c>
      <c r="C11" s="46" t="s">
        <v>52</v>
      </c>
      <c r="D11" s="46" t="s">
        <v>109</v>
      </c>
      <c r="E11" s="46" t="s">
        <v>117</v>
      </c>
      <c r="F11" s="49"/>
    </row>
    <row r="12" spans="2:17">
      <c r="B12" s="46" t="s">
        <v>118</v>
      </c>
      <c r="C12" s="46" t="s">
        <v>108</v>
      </c>
      <c r="D12" s="46" t="s">
        <v>109</v>
      </c>
      <c r="E12" s="46" t="s">
        <v>116</v>
      </c>
      <c r="F12" s="49"/>
    </row>
    <row r="13" spans="2:17">
      <c r="B13" s="53" t="s">
        <v>106</v>
      </c>
      <c r="C13" s="53" t="s">
        <v>52</v>
      </c>
      <c r="D13" s="53" t="s">
        <v>75</v>
      </c>
      <c r="E13" s="53" t="s">
        <v>121</v>
      </c>
      <c r="F13" s="50"/>
    </row>
    <row r="14" spans="2:17">
      <c r="B14" s="46" t="s">
        <v>106</v>
      </c>
      <c r="C14" s="46" t="s">
        <v>108</v>
      </c>
      <c r="D14" s="46" t="s">
        <v>75</v>
      </c>
      <c r="E14" s="46" t="s">
        <v>115</v>
      </c>
      <c r="F14" s="51"/>
    </row>
    <row r="15" spans="2:17">
      <c r="B15" s="46" t="s">
        <v>106</v>
      </c>
      <c r="C15" s="46" t="s">
        <v>5</v>
      </c>
      <c r="D15" s="46" t="s">
        <v>75</v>
      </c>
      <c r="E15" s="46" t="s">
        <v>107</v>
      </c>
      <c r="F15" s="51"/>
    </row>
    <row r="16" spans="2:17">
      <c r="B16" s="46" t="s">
        <v>106</v>
      </c>
      <c r="C16" s="46" t="s">
        <v>119</v>
      </c>
      <c r="D16" s="46" t="s">
        <v>75</v>
      </c>
      <c r="E16" s="46" t="s">
        <v>120</v>
      </c>
      <c r="F16" s="52"/>
      <c r="P16" s="25"/>
    </row>
    <row r="17" spans="2:17">
      <c r="B17" s="46" t="s">
        <v>106</v>
      </c>
      <c r="C17" s="46" t="s">
        <v>110</v>
      </c>
      <c r="D17" s="46" t="s">
        <v>75</v>
      </c>
      <c r="E17" s="46" t="s">
        <v>112</v>
      </c>
    </row>
    <row r="18" spans="2:17">
      <c r="B18" s="46" t="s">
        <v>106</v>
      </c>
      <c r="C18" s="46" t="s">
        <v>111</v>
      </c>
      <c r="D18" s="46" t="s">
        <v>75</v>
      </c>
      <c r="E18" s="46" t="s">
        <v>113</v>
      </c>
      <c r="O18" s="26"/>
      <c r="P18" s="26"/>
      <c r="Q18" s="26"/>
    </row>
    <row r="19" spans="2:17" ht="15.75" thickBot="1">
      <c r="B19" s="48" t="s">
        <v>106</v>
      </c>
      <c r="C19" s="48" t="s">
        <v>75</v>
      </c>
      <c r="D19" s="48" t="s">
        <v>75</v>
      </c>
      <c r="E19" s="48" t="s">
        <v>114</v>
      </c>
      <c r="O19" s="27"/>
      <c r="P19" s="27"/>
      <c r="Q19" s="27"/>
    </row>
    <row r="21" spans="2:17">
      <c r="B21" s="46"/>
      <c r="C21" s="45"/>
      <c r="D21" s="45"/>
      <c r="E21" s="45"/>
      <c r="G21" s="31"/>
      <c r="O21" s="26"/>
      <c r="P21" s="26"/>
      <c r="Q21" s="26"/>
    </row>
    <row r="22" spans="2:17">
      <c r="B22" s="46"/>
      <c r="C22" s="45"/>
      <c r="D22" s="45"/>
      <c r="E22" s="45"/>
      <c r="F22" s="49"/>
      <c r="G22" s="31"/>
      <c r="O22" s="26"/>
      <c r="P22" s="26"/>
      <c r="Q22" s="26"/>
    </row>
    <row r="23" spans="2:17">
      <c r="F23" s="49"/>
      <c r="O23" s="26"/>
      <c r="P23" s="26"/>
      <c r="Q23" s="26"/>
    </row>
  </sheetData>
  <pageMargins left="0.7" right="0.7" top="0.75" bottom="0.75" header="0.3" footer="0.3"/>
  <pageSetup paperSize="281"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Cover</vt:lpstr>
      <vt:lpstr>Board</vt:lpstr>
      <vt:lpstr>Schematic</vt:lpstr>
      <vt:lpstr>BOM (Line Amp)</vt:lpstr>
      <vt:lpstr>BOM (Headphone Amp)</vt:lpstr>
      <vt:lpstr>Notes</vt:lpstr>
      <vt:lpstr>Gain Calculator</vt:lpstr>
      <vt:lpstr>'BOM (Headphone Amp)'!Print_Area</vt:lpstr>
      <vt:lpstr>'BOM (Line Amp)'!Print_Area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2016-12-27T12:59:28Z</dcterms:modified>
</cp:coreProperties>
</file>