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588" windowHeight="11670"/>
  </bookViews>
  <sheets>
    <sheet name="jFET two point match" sheetId="4" r:id="rId1"/>
  </sheets>
  <calcPr calcId="152511"/>
</workbook>
</file>

<file path=xl/calcChain.xml><?xml version="1.0" encoding="utf-8"?>
<calcChain xmlns="http://schemas.openxmlformats.org/spreadsheetml/2006/main">
  <c r="C33" i="4" l="1"/>
  <c r="C30" i="4" l="1"/>
  <c r="C10" i="4"/>
  <c r="C13" i="4" s="1"/>
  <c r="C9" i="4"/>
  <c r="C12" i="4" s="1"/>
  <c r="C26" i="4" l="1"/>
  <c r="C27" i="4" s="1"/>
  <c r="C29" i="4" l="1"/>
</calcChain>
</file>

<file path=xl/sharedStrings.xml><?xml version="1.0" encoding="utf-8"?>
<sst xmlns="http://schemas.openxmlformats.org/spreadsheetml/2006/main" count="45" uniqueCount="32">
  <si>
    <t>V</t>
  </si>
  <si>
    <t>mA</t>
  </si>
  <si>
    <t>V_gs0</t>
  </si>
  <si>
    <t>I_dss</t>
  </si>
  <si>
    <t>ohms</t>
  </si>
  <si>
    <t>beta</t>
  </si>
  <si>
    <t>Idss</t>
  </si>
  <si>
    <t>Vgs0</t>
  </si>
  <si>
    <t>R_source1</t>
  </si>
  <si>
    <t>R_source2</t>
  </si>
  <si>
    <t>V_source1</t>
  </si>
  <si>
    <t>V_source2</t>
  </si>
  <si>
    <t>&lt;-- actual resistor used in test circuit</t>
  </si>
  <si>
    <t>&lt;-- measured voltage across R_source1</t>
  </si>
  <si>
    <t>&lt;-- measured voltage across R_source2</t>
  </si>
  <si>
    <t>&lt;-- gate turn off voltage</t>
  </si>
  <si>
    <t>&lt;-- saturation current</t>
  </si>
  <si>
    <t>Derives device paramters from source voltage measurements</t>
  </si>
  <si>
    <t>votages expected</t>
  </si>
  <si>
    <t>&lt;-- one resistor should be within a factor of two of this value</t>
  </si>
  <si>
    <t>&lt;-- the other resistor should be within a factor of two of this value</t>
  </si>
  <si>
    <t>size</t>
  </si>
  <si>
    <t>V sqrt(mA)</t>
  </si>
  <si>
    <t>mA/V^2</t>
  </si>
  <si>
    <t>I_ds</t>
  </si>
  <si>
    <t>g_m at I_ds</t>
  </si>
  <si>
    <t>mS</t>
  </si>
  <si>
    <t>&lt;-- type in drain current to calculate transconductance at</t>
  </si>
  <si>
    <t>&lt;-- transconductance at drain current I_ds</t>
  </si>
  <si>
    <t>Enter the estimated values for V_gs0 and I_dss of the JFET to be tested to caulculate recommended resistance values</t>
  </si>
  <si>
    <t>(the actual resistance value are not terribly important, 100 and 220 ohms will work, for example)</t>
  </si>
  <si>
    <t>rev.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</si>
</sst>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1" fontId="2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2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/>
    <xf numFmtId="0" fontId="0" fillId="2" borderId="3" xfId="0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64" fontId="2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3</xdr:row>
      <xdr:rowOff>0</xdr:rowOff>
    </xdr:from>
    <xdr:to>
      <xdr:col>31</xdr:col>
      <xdr:colOff>531876</xdr:colOff>
      <xdr:row>40</xdr:row>
      <xdr:rowOff>132493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01163" y="542925"/>
          <a:ext cx="12190476" cy="68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6"/>
  <sheetViews>
    <sheetView tabSelected="1" workbookViewId="0">
      <selection activeCell="A6" sqref="A6"/>
    </sheetView>
  </sheetViews>
  <sheetFormatPr defaultRowHeight="14.25" x14ac:dyDescent="0.45"/>
  <cols>
    <col min="2" max="2" width="21.3984375" customWidth="1"/>
  </cols>
  <sheetData>
    <row r="4" spans="2:10" x14ac:dyDescent="0.45">
      <c r="B4" s="3" t="s">
        <v>29</v>
      </c>
    </row>
    <row r="5" spans="2:10" ht="14.65" thickBot="1" x14ac:dyDescent="0.5">
      <c r="B5" s="1"/>
      <c r="C5" s="1"/>
      <c r="D5" s="1"/>
      <c r="E5" s="1"/>
      <c r="F5" s="1"/>
      <c r="G5" s="1"/>
      <c r="H5" s="1"/>
      <c r="I5" s="1"/>
      <c r="J5" s="1"/>
    </row>
    <row r="6" spans="2:10" x14ac:dyDescent="0.45">
      <c r="B6" s="1" t="s">
        <v>2</v>
      </c>
      <c r="C6" s="4">
        <v>1.5</v>
      </c>
      <c r="D6" s="1" t="s">
        <v>0</v>
      </c>
      <c r="E6" s="1"/>
      <c r="F6" s="1"/>
      <c r="G6" s="1"/>
      <c r="H6" s="1"/>
      <c r="I6" s="1"/>
      <c r="J6" s="1"/>
    </row>
    <row r="7" spans="2:10" ht="14.65" thickBot="1" x14ac:dyDescent="0.5">
      <c r="B7" s="1" t="s">
        <v>3</v>
      </c>
      <c r="C7" s="5">
        <v>10</v>
      </c>
      <c r="D7" s="1" t="s">
        <v>1</v>
      </c>
      <c r="E7" s="1"/>
      <c r="F7" s="1"/>
      <c r="G7" s="1"/>
      <c r="H7" s="1"/>
      <c r="I7" s="1"/>
      <c r="J7" s="1"/>
    </row>
    <row r="8" spans="2:10" x14ac:dyDescent="0.45">
      <c r="B8" s="1"/>
      <c r="C8" s="6"/>
      <c r="D8" s="1"/>
      <c r="E8" s="1"/>
      <c r="F8" s="1"/>
      <c r="G8" s="1"/>
      <c r="H8" s="1"/>
      <c r="I8" s="1"/>
      <c r="J8" s="1"/>
    </row>
    <row r="9" spans="2:10" x14ac:dyDescent="0.45">
      <c r="B9" s="2" t="s">
        <v>8</v>
      </c>
      <c r="C9" s="7">
        <f>$C$6/$C$7*1000*(1-SQRT(0.3))/0.3</f>
        <v>226.13872124741695</v>
      </c>
      <c r="D9" s="1" t="s">
        <v>4</v>
      </c>
      <c r="E9" s="1" t="s">
        <v>19</v>
      </c>
      <c r="F9" s="1"/>
      <c r="G9" s="1"/>
      <c r="H9" s="1"/>
      <c r="I9" s="1"/>
      <c r="J9" s="1"/>
    </row>
    <row r="10" spans="2:10" x14ac:dyDescent="0.45">
      <c r="B10" s="2" t="s">
        <v>9</v>
      </c>
      <c r="C10" s="7">
        <f>$C$6/$C$7*1000*(1-SQRT(0.7))/0.7</f>
        <v>35.001422885555243</v>
      </c>
      <c r="D10" s="1" t="s">
        <v>4</v>
      </c>
      <c r="E10" s="1" t="s">
        <v>20</v>
      </c>
      <c r="F10" s="1"/>
      <c r="G10" s="1"/>
      <c r="H10" s="1"/>
      <c r="I10" s="1"/>
      <c r="J10" s="1"/>
    </row>
    <row r="11" spans="2:10" x14ac:dyDescent="0.45">
      <c r="B11" s="1"/>
      <c r="C11" s="6"/>
      <c r="D11" s="1"/>
      <c r="E11" s="1"/>
      <c r="F11" s="1"/>
      <c r="G11" s="1"/>
      <c r="H11" s="1"/>
      <c r="I11" s="1"/>
      <c r="J11" s="1"/>
    </row>
    <row r="12" spans="2:10" x14ac:dyDescent="0.45">
      <c r="B12" s="1" t="s">
        <v>18</v>
      </c>
      <c r="C12" s="15">
        <f>C9*$C$7*0.3/1000</f>
        <v>0.67841616374225089</v>
      </c>
      <c r="D12" s="1" t="s">
        <v>0</v>
      </c>
      <c r="E12" s="1"/>
      <c r="F12" s="1"/>
      <c r="G12" s="1"/>
      <c r="H12" s="1"/>
      <c r="I12" s="1"/>
      <c r="J12" s="1"/>
    </row>
    <row r="13" spans="2:10" x14ac:dyDescent="0.45">
      <c r="B13" s="1"/>
      <c r="C13" s="15">
        <f>C10*$C$7*0.7/1000</f>
        <v>0.24500996019888671</v>
      </c>
      <c r="D13" s="1" t="s">
        <v>0</v>
      </c>
      <c r="E13" s="1"/>
      <c r="F13" s="1"/>
      <c r="G13" s="1"/>
      <c r="H13" s="1"/>
      <c r="I13" s="1"/>
      <c r="J13" s="1"/>
    </row>
    <row r="14" spans="2:10" x14ac:dyDescent="0.45">
      <c r="B14" s="1"/>
      <c r="C14" s="6"/>
      <c r="D14" s="1"/>
      <c r="E14" s="1"/>
      <c r="F14" s="1"/>
      <c r="G14" s="1"/>
      <c r="H14" s="1"/>
      <c r="I14" s="1"/>
      <c r="J14" s="1"/>
    </row>
    <row r="15" spans="2:10" x14ac:dyDescent="0.45">
      <c r="B15" t="s">
        <v>30</v>
      </c>
      <c r="C15" s="8"/>
    </row>
    <row r="16" spans="2:10" x14ac:dyDescent="0.45">
      <c r="C16" s="8"/>
    </row>
    <row r="17" spans="2:10" x14ac:dyDescent="0.45">
      <c r="C17" s="8"/>
    </row>
    <row r="18" spans="2:10" x14ac:dyDescent="0.45">
      <c r="B18" s="3" t="s">
        <v>17</v>
      </c>
      <c r="C18" s="8"/>
    </row>
    <row r="19" spans="2:10" ht="14.65" thickBot="1" x14ac:dyDescent="0.5">
      <c r="B19" s="1"/>
      <c r="C19" s="6"/>
      <c r="D19" s="1"/>
      <c r="E19" s="1"/>
      <c r="F19" s="1"/>
      <c r="G19" s="1"/>
      <c r="H19" s="1"/>
      <c r="I19" s="1"/>
      <c r="J19" s="1"/>
    </row>
    <row r="20" spans="2:10" x14ac:dyDescent="0.45">
      <c r="B20" s="1" t="s">
        <v>8</v>
      </c>
      <c r="C20" s="9">
        <v>75</v>
      </c>
      <c r="D20" s="1" t="s">
        <v>4</v>
      </c>
      <c r="E20" s="1" t="s">
        <v>12</v>
      </c>
      <c r="F20" s="1"/>
      <c r="G20" s="1"/>
      <c r="H20" s="1"/>
      <c r="I20" s="1"/>
      <c r="J20" s="1"/>
    </row>
    <row r="21" spans="2:10" ht="14.65" thickBot="1" x14ac:dyDescent="0.5">
      <c r="B21" s="1" t="s">
        <v>9</v>
      </c>
      <c r="C21" s="10">
        <v>12</v>
      </c>
      <c r="D21" s="1" t="s">
        <v>4</v>
      </c>
      <c r="E21" s="1" t="s">
        <v>12</v>
      </c>
      <c r="F21" s="1"/>
      <c r="G21" s="1"/>
      <c r="H21" s="1"/>
      <c r="I21" s="1"/>
      <c r="J21" s="1"/>
    </row>
    <row r="22" spans="2:10" ht="14.65" thickBot="1" x14ac:dyDescent="0.5">
      <c r="B22" s="1"/>
      <c r="C22" s="6"/>
      <c r="D22" s="1"/>
      <c r="E22" s="1"/>
      <c r="F22" s="1"/>
      <c r="G22" s="1"/>
      <c r="H22" s="1"/>
      <c r="I22" s="1"/>
      <c r="J22" s="1"/>
    </row>
    <row r="23" spans="2:10" x14ac:dyDescent="0.45">
      <c r="B23" s="1" t="s">
        <v>10</v>
      </c>
      <c r="C23" s="11">
        <v>0.68</v>
      </c>
      <c r="D23" s="1" t="s">
        <v>0</v>
      </c>
      <c r="E23" s="1" t="s">
        <v>13</v>
      </c>
      <c r="F23" s="1"/>
      <c r="G23" s="1"/>
      <c r="H23" s="1"/>
      <c r="I23" s="1"/>
      <c r="J23" s="1"/>
    </row>
    <row r="24" spans="2:10" ht="14.65" thickBot="1" x14ac:dyDescent="0.5">
      <c r="B24" s="1" t="s">
        <v>11</v>
      </c>
      <c r="C24" s="12">
        <v>0.24</v>
      </c>
      <c r="D24" s="1" t="s">
        <v>0</v>
      </c>
      <c r="E24" s="1" t="s">
        <v>14</v>
      </c>
      <c r="F24" s="1"/>
      <c r="G24" s="1"/>
      <c r="H24" s="1"/>
      <c r="I24" s="13"/>
      <c r="J24" s="1"/>
    </row>
    <row r="25" spans="2:10" x14ac:dyDescent="0.45">
      <c r="B25" s="1"/>
      <c r="C25" s="6"/>
      <c r="D25" s="1"/>
      <c r="E25" s="1"/>
      <c r="F25" s="1"/>
      <c r="G25" s="1"/>
      <c r="H25" s="1"/>
      <c r="I25" s="1"/>
      <c r="J25" s="1"/>
    </row>
    <row r="26" spans="2:10" x14ac:dyDescent="0.45">
      <c r="B26" s="2" t="s">
        <v>7</v>
      </c>
      <c r="C26" s="16">
        <f>(C23-SQRT(C23*C21/C24/C20)*C24)/(1-SQRT(C23*C21/C24/C20))</f>
        <v>1.5868027040096726</v>
      </c>
      <c r="D26" s="2" t="s">
        <v>0</v>
      </c>
      <c r="E26" s="1" t="s">
        <v>15</v>
      </c>
      <c r="F26" s="1"/>
      <c r="G26" s="1"/>
      <c r="H26" s="1"/>
      <c r="I26" s="1"/>
      <c r="J26" s="1"/>
    </row>
    <row r="27" spans="2:10" x14ac:dyDescent="0.45">
      <c r="B27" s="2" t="s">
        <v>6</v>
      </c>
      <c r="C27" s="18">
        <f>1000*C23/C20/(1-C23/C26)^2</f>
        <v>27.763096336905082</v>
      </c>
      <c r="D27" s="2" t="s">
        <v>1</v>
      </c>
      <c r="E27" s="1" t="s">
        <v>16</v>
      </c>
      <c r="F27" s="1"/>
      <c r="G27" s="1"/>
      <c r="H27" s="1"/>
      <c r="I27" s="1"/>
      <c r="J27" s="1"/>
    </row>
    <row r="28" spans="2:10" x14ac:dyDescent="0.45">
      <c r="B28" s="1"/>
      <c r="C28" s="6"/>
      <c r="D28" s="1"/>
      <c r="E28" s="1"/>
      <c r="F28" s="1"/>
      <c r="G28" s="1"/>
      <c r="H28" s="1"/>
      <c r="I28" s="1"/>
      <c r="J28" s="1"/>
    </row>
    <row r="29" spans="2:10" x14ac:dyDescent="0.45">
      <c r="B29" s="1" t="s">
        <v>5</v>
      </c>
      <c r="C29" s="6">
        <f>C27/C26/C26</f>
        <v>11.026102777381846</v>
      </c>
      <c r="D29" s="1" t="s">
        <v>23</v>
      </c>
      <c r="E29" s="1"/>
      <c r="F29" s="1"/>
      <c r="G29" s="1"/>
      <c r="H29" s="1"/>
      <c r="I29" s="1"/>
      <c r="J29" s="1"/>
    </row>
    <row r="30" spans="2:10" x14ac:dyDescent="0.45">
      <c r="B30" s="1" t="s">
        <v>21</v>
      </c>
      <c r="C30" s="6">
        <f>SQRT(C27)*C26</f>
        <v>8.3609741730734832</v>
      </c>
      <c r="D30" s="1" t="s">
        <v>22</v>
      </c>
      <c r="E30" s="1"/>
      <c r="F30" s="1"/>
      <c r="G30" s="1"/>
      <c r="H30" s="1"/>
      <c r="I30" s="1"/>
      <c r="J30" s="1"/>
    </row>
    <row r="31" spans="2:10" x14ac:dyDescent="0.45">
      <c r="B31" s="1"/>
      <c r="C31" s="6"/>
      <c r="D31" s="1"/>
      <c r="E31" s="1"/>
      <c r="F31" s="1"/>
      <c r="G31" s="1"/>
      <c r="H31" s="1"/>
      <c r="I31" s="1"/>
      <c r="J31" s="1"/>
    </row>
    <row r="32" spans="2:10" x14ac:dyDescent="0.45">
      <c r="B32" s="1" t="s">
        <v>24</v>
      </c>
      <c r="C32" s="14">
        <v>3</v>
      </c>
      <c r="D32" s="1" t="s">
        <v>1</v>
      </c>
      <c r="E32" s="1" t="s">
        <v>27</v>
      </c>
      <c r="F32" s="1"/>
      <c r="G32" s="1"/>
      <c r="H32" s="1"/>
      <c r="I32" s="1"/>
      <c r="J32" s="1"/>
    </row>
    <row r="33" spans="2:10" x14ac:dyDescent="0.45">
      <c r="B33" s="1" t="s">
        <v>25</v>
      </c>
      <c r="C33" s="17">
        <f>2*SQRT(C32*C27)/C26</f>
        <v>11.502748946603248</v>
      </c>
      <c r="D33" s="1" t="s">
        <v>26</v>
      </c>
      <c r="E33" s="1" t="s">
        <v>28</v>
      </c>
      <c r="F33" s="1"/>
      <c r="G33" s="1"/>
      <c r="H33" s="1"/>
      <c r="I33" s="1"/>
      <c r="J33" s="1"/>
    </row>
    <row r="34" spans="2:10" x14ac:dyDescent="0.45">
      <c r="B34" s="1"/>
      <c r="C34" s="1"/>
      <c r="D34" s="1"/>
      <c r="E34" s="1"/>
      <c r="F34" s="1"/>
      <c r="G34" s="1"/>
      <c r="H34" s="1"/>
      <c r="I34" s="1"/>
      <c r="J34" s="1"/>
    </row>
    <row r="36" spans="2:10" x14ac:dyDescent="0.45">
      <c r="B36" t="s">
        <v>31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jFET two point match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2016-04-08T08:05:35Z</dcterms:modified>
  <cp:category/>
  <cp:contentStatus/>
</cp:coreProperties>
</file>